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'Ejecutorias'!$A$1:$S$24</definedName>
    <definedName name="_xlnm.Print_Area" localSheetId="3">'Procedimientos elevados'!$A$1:$P$24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'Ejecutorias'!$A:$A,'Ejecutorias'!$1:$6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<sst xmlns="http://schemas.openxmlformats.org/spreadsheetml/2006/main" count="537" uniqueCount="141">
  <si>
    <t>A instancia de otras personas</t>
  </si>
  <si>
    <t>Incoadas</t>
  </si>
  <si>
    <t>Pendientes final trimestre</t>
  </si>
  <si>
    <t>TOTAL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</si>
  <si>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</si>
  <si>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</si>
  <si>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</si>
  <si>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</si>
  <si>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</si>
  <si>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</si>
  <si>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</si>
  <si>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</si>
  <si>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</si>
  <si>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</si>
  <si>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</si>
  <si>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</si>
  <si>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</si>
  <si>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</si>
  <si>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</si>
  <si>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</si>
  <si>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</si>
  <si>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</si>
  <si>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</si>
  <si>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</si>
  <si>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</si>
  <si>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</si>
  <si>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</si>
  <si>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</si>
  <si>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</si>
  <si>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</si>
  <si>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</si>
  <si>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</si>
  <si>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</si>
  <si>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</si>
  <si>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</si>
  <si>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</si>
  <si>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</si>
  <si>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</si>
  <si>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</si>
  <si>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</si>
  <si>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</si>
  <si>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</si>
  <si>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</si>
  <si>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</si>
  <si>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</si>
  <si>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</si>
  <si>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</si>
  <si>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</si>
  <si>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</si>
  <si>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</si>
  <si>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</si>
  <si>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</si>
  <si>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</si>
  <si>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</si>
  <si>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</si>
  <si>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</si>
  <si>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</si>
  <si>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</si>
  <si>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</si>
  <si>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</si>
  <si>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</si>
  <si>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</si>
  <si>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</si>
  <si>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</si>
  <si>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</si>
  <si>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>Ingresadas</t>
  </si>
  <si>
    <t>Reabiertas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</si>
  <si>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</si>
  <si>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</si>
  <si>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</si>
  <si>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</si>
  <si>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</si>
  <si>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</si>
  <si>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</si>
  <si>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</si>
  <si>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</si>
  <si>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</si>
  <si>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</si>
  <si>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</si>
  <si>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</si>
  <si>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</si>
  <si>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</si>
  <si>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</si>
  <si>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</si>
  <si>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</si>
  <si>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</si>
  <si>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</si>
  <si>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</si>
  <si>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</si>
  <si>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</si>
  <si>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</si>
  <si>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</si>
  <si>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</si>
  <si>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</si>
  <si>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</si>
  <si>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</si>
  <si>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</si>
  <si>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</si>
  <si>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</si>
  <si>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</si>
  <si>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</si>
  <si>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</si>
  <si>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</si>
  <si>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</si>
  <si>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</si>
  <si>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</si>
  <si>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</si>
  <si>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</si>
  <si>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</si>
  <si>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</si>
  <si>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</si>
  <si>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</si>
  <si>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</si>
  <si>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Otras art. 173.2</t>
  </si>
  <si>
    <t>Denuncias</t>
  </si>
  <si>
    <t>Ratio Renuncias/denuncias</t>
  </si>
  <si>
    <t>Nº Total de ordenes de protección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</si>
  <si>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</si>
  <si>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</si>
  <si>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</si>
  <si>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</si>
  <si>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</si>
  <si>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</si>
  <si>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</si>
  <si>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</si>
  <si>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</si>
  <si>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</si>
  <si>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</si>
  <si>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</si>
  <si>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Resueltas</t>
  </si>
  <si>
    <t>A instancia del Minist. Fiscal</t>
  </si>
  <si>
    <t>De oficio</t>
  </si>
  <si>
    <t>Órdenes de Protección según Instancia (Porcentajes)</t>
  </si>
  <si>
    <t>Poblacion</t>
  </si>
  <si>
    <t>Procedimientos por Aceptación de Decreto</t>
  </si>
  <si>
    <t>Renuncias</t>
  </si>
  <si>
    <t xml:space="preserve"> </t>
  </si>
  <si>
    <t>Resueltas.  Archivo Provisional</t>
  </si>
  <si>
    <t>Sin OP</t>
  </si>
  <si>
    <t>Víctima: Mujer extranjera menor de edad</t>
  </si>
  <si>
    <t>Otras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</si>
</sst>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"/>
    <numFmt numFmtId="175" formatCode="0.0000"/>
    <numFmt numFmtId="176" formatCode="0.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0.0"/>
    <numFmt numFmtId="184" formatCode="#,##0.0"/>
    <numFmt numFmtId="185" formatCode="[$-C0A]dddd\,\ dd&quot; de &quot;mmmm&quot; de &quot;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2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 style="thin">
        <color theme="0"/>
      </right>
      <top style="medium">
        <color theme="4"/>
      </top>
      <bottom style="medium">
        <color theme="4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/>
      <top>
        <color indexed="63"/>
      </top>
      <bottom style="medium">
        <color theme="4" tint="0.7999500036239624"/>
      </bottom>
    </border>
    <border>
      <left/>
      <right>
        <color indexed="63"/>
      </right>
      <top style="medium">
        <color theme="0"/>
      </top>
      <bottom/>
    </border>
    <border>
      <left/>
      <right style="medium">
        <color theme="0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 style="medium">
        <color theme="4" tint="0.7999799847602844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/>
      <right style="medium">
        <color theme="0"/>
      </right>
      <top>
        <color indexed="63"/>
      </top>
      <bottom/>
    </border>
    <border>
      <left style="medium">
        <color theme="0"/>
      </left>
      <right>
        <color indexed="63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thin">
        <color theme="0"/>
      </left>
      <right/>
      <top style="medium">
        <color theme="4"/>
      </top>
      <bottom style="medium">
        <color theme="4"/>
      </bottom>
    </border>
    <border>
      <left/>
      <right/>
      <top/>
      <bottom style="medium">
        <color theme="4" tint="0.7999799847602844"/>
      </bottom>
    </border>
    <border>
      <left/>
      <right style="medium">
        <color theme="4"/>
      </right>
      <top style="medium">
        <color theme="4" tint="0.7999500036239624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thin"/>
    </border>
    <border>
      <left/>
      <right style="medium">
        <color theme="4"/>
      </right>
      <top style="medium">
        <color theme="0"/>
      </top>
      <bottom/>
    </border>
    <border>
      <left/>
      <right style="medium">
        <color theme="4"/>
      </right>
      <top style="medium">
        <color theme="4" tint="0.7999500036239624"/>
      </top>
      <bottom style="medium">
        <color theme="4" tint="0.7999500036239624"/>
      </bottom>
    </border>
    <border>
      <left/>
      <right style="medium">
        <color theme="4"/>
      </right>
      <top/>
      <bottom style="medium">
        <color theme="4" tint="0.799950003623962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7999500036239624"/>
      </top>
      <bottom style="medium">
        <color theme="4"/>
      </bottom>
    </border>
    <border>
      <left style="medium">
        <color theme="4" tint="0.39998000860214233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 style="thin"/>
    </border>
    <border>
      <left style="medium">
        <color theme="0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6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9" fillId="14" borderId="14" xfId="0" applyFont="1" applyFill="1" applyBorder="1" applyAlignment="1" applyProtection="1">
      <alignment horizontal="left" vertical="center" wrapText="1"/>
      <protection locked="0"/>
    </xf>
    <xf numFmtId="0" fontId="58" fillId="0" borderId="0" xfId="47" applyFont="1" applyAlignment="1">
      <alignment horizontal="left" vertical="center"/>
    </xf>
    <xf numFmtId="0" fontId="58" fillId="0" borderId="0" xfId="47" applyFont="1" applyAlignment="1">
      <alignment vertical="center"/>
    </xf>
    <xf numFmtId="0" fontId="11" fillId="33" borderId="0" xfId="0" applyFont="1" applyFill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3" fontId="59" fillId="14" borderId="14" xfId="0" applyNumberFormat="1" applyFont="1" applyFill="1" applyBorder="1" applyAlignment="1" applyProtection="1">
      <alignment vertical="center"/>
      <protection locked="0"/>
    </xf>
    <xf numFmtId="3" fontId="59" fillId="14" borderId="16" xfId="0" applyNumberFormat="1" applyFont="1" applyFill="1" applyBorder="1" applyAlignment="1" applyProtection="1">
      <alignment vertical="center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0" borderId="20" xfId="0" applyFont="1" applyFill="1" applyBorder="1" applyAlignment="1" applyProtection="1">
      <alignment horizontal="left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9" fillId="23" borderId="27" xfId="0" applyFont="1" applyFill="1" applyBorder="1" applyAlignment="1" applyProtection="1">
      <alignment horizontal="center" vertical="center" wrapText="1"/>
      <protection locked="0"/>
    </xf>
    <xf numFmtId="0" fontId="59" fillId="23" borderId="28" xfId="0" applyFont="1" applyFill="1" applyBorder="1" applyAlignment="1" applyProtection="1">
      <alignment horizontal="center" vertical="center" wrapText="1"/>
      <protection locked="0"/>
    </xf>
    <xf numFmtId="3" fontId="59" fillId="14" borderId="29" xfId="0" applyNumberFormat="1" applyFont="1" applyFill="1" applyBorder="1" applyAlignment="1" applyProtection="1">
      <alignment vertical="center"/>
      <protection locked="0"/>
    </xf>
    <xf numFmtId="10" fontId="12" fillId="0" borderId="30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 applyProtection="1">
      <alignment vertical="center"/>
      <protection locked="0"/>
    </xf>
    <xf numFmtId="0" fontId="59" fillId="23" borderId="32" xfId="0" applyFont="1" applyFill="1" applyBorder="1" applyAlignment="1" applyProtection="1">
      <alignment horizontal="center" vertical="center" wrapText="1"/>
      <protection locked="0"/>
    </xf>
    <xf numFmtId="0" fontId="58" fillId="2" borderId="33" xfId="0" applyFont="1" applyFill="1" applyBorder="1" applyAlignment="1" applyProtection="1">
      <alignment horizontal="center" vertical="center" wrapText="1"/>
      <protection locked="0"/>
    </xf>
    <xf numFmtId="3" fontId="12" fillId="0" borderId="34" xfId="0" applyNumberFormat="1" applyFont="1" applyBorder="1" applyAlignment="1" applyProtection="1">
      <alignment vertical="center"/>
      <protection locked="0"/>
    </xf>
    <xf numFmtId="3" fontId="12" fillId="0" borderId="35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/>
    </xf>
    <xf numFmtId="4" fontId="12" fillId="0" borderId="30" xfId="0" applyNumberFormat="1" applyFont="1" applyFill="1" applyBorder="1" applyAlignment="1">
      <alignment vertical="center"/>
    </xf>
    <xf numFmtId="2" fontId="12" fillId="0" borderId="3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" fontId="59" fillId="14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8" fillId="0" borderId="22" xfId="0" applyFont="1" applyFill="1" applyBorder="1" applyAlignment="1" applyProtection="1">
      <alignment horizontal="center" vertical="center" wrapText="1"/>
      <protection locked="0"/>
    </xf>
    <xf numFmtId="182" fontId="12" fillId="0" borderId="37" xfId="0" applyNumberFormat="1" applyFont="1" applyBorder="1" applyAlignment="1">
      <alignment horizontal="right" vertical="center"/>
    </xf>
    <xf numFmtId="182" fontId="59" fillId="14" borderId="14" xfId="0" applyNumberFormat="1" applyFont="1" applyFill="1" applyBorder="1" applyAlignment="1">
      <alignment vertical="center"/>
    </xf>
    <xf numFmtId="3" fontId="60" fillId="0" borderId="11" xfId="0" applyNumberFormat="1" applyFont="1" applyBorder="1" applyAlignment="1">
      <alignment horizontal="right" vertical="center"/>
    </xf>
    <xf numFmtId="3" fontId="60" fillId="0" borderId="12" xfId="0" applyNumberFormat="1" applyFont="1" applyBorder="1" applyAlignment="1">
      <alignment vertical="center"/>
    </xf>
    <xf numFmtId="3" fontId="60" fillId="0" borderId="38" xfId="0" applyNumberFormat="1" applyFont="1" applyBorder="1" applyAlignment="1">
      <alignment vertical="center"/>
    </xf>
    <xf numFmtId="3" fontId="59" fillId="14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3" fontId="14" fillId="0" borderId="12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0" fontId="15" fillId="0" borderId="0" xfId="55">
      <alignment/>
      <protection/>
    </xf>
    <xf numFmtId="0" fontId="15" fillId="0" borderId="0" xfId="55">
      <alignment/>
      <protection/>
    </xf>
    <xf numFmtId="0" fontId="15" fillId="0" borderId="0" xfId="55">
      <alignment/>
      <protection/>
    </xf>
    <xf numFmtId="182" fontId="12" fillId="0" borderId="30" xfId="0" applyNumberFormat="1" applyFont="1" applyBorder="1" applyAlignment="1">
      <alignment horizontal="right" vertical="center"/>
    </xf>
    <xf numFmtId="182" fontId="59" fillId="14" borderId="39" xfId="0" applyNumberFormat="1" applyFont="1" applyFill="1" applyBorder="1" applyAlignment="1">
      <alignment vertical="center"/>
    </xf>
    <xf numFmtId="182" fontId="59" fillId="14" borderId="29" xfId="0" applyNumberFormat="1" applyFont="1" applyFill="1" applyBorder="1" applyAlignment="1">
      <alignment vertical="center"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40" xfId="0" applyFont="1" applyFill="1" applyBorder="1" applyAlignment="1" applyProtection="1">
      <alignment horizontal="center" vertical="center" wrapText="1"/>
      <protection locked="0"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26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2" borderId="41" xfId="0" applyFont="1" applyFill="1" applyBorder="1" applyAlignment="1" applyProtection="1">
      <alignment horizontal="center" vertical="center" wrapText="1"/>
      <protection locked="0"/>
    </xf>
    <xf numFmtId="0" fontId="58" fillId="2" borderId="28" xfId="0" applyFont="1" applyFill="1" applyBorder="1" applyAlignment="1" applyProtection="1">
      <alignment horizontal="center" vertical="center" wrapText="1"/>
      <protection locked="0"/>
    </xf>
    <xf numFmtId="0" fontId="58" fillId="2" borderId="27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59" fillId="23" borderId="42" xfId="0" applyFont="1" applyFill="1" applyBorder="1" applyAlignment="1" applyProtection="1">
      <alignment horizontal="center" vertical="center" wrapText="1"/>
      <protection locked="0"/>
    </xf>
    <xf numFmtId="0" fontId="59" fillId="23" borderId="43" xfId="0" applyFont="1" applyFill="1" applyBorder="1" applyAlignment="1" applyProtection="1">
      <alignment horizontal="center" vertical="center" wrapText="1"/>
      <protection locked="0"/>
    </xf>
    <xf numFmtId="0" fontId="59" fillId="23" borderId="44" xfId="0" applyFont="1" applyFill="1" applyBorder="1" applyAlignment="1" applyProtection="1">
      <alignment horizontal="center" vertical="center" wrapText="1"/>
      <protection locked="0"/>
    </xf>
    <xf numFmtId="0" fontId="59" fillId="23" borderId="45" xfId="0" applyFont="1" applyFill="1" applyBorder="1" applyAlignment="1" applyProtection="1">
      <alignment horizontal="center" vertical="center" wrapText="1"/>
      <protection locked="0"/>
    </xf>
    <xf numFmtId="0" fontId="59" fillId="23" borderId="46" xfId="0" applyFont="1" applyFill="1" applyBorder="1" applyAlignment="1" applyProtection="1">
      <alignment horizontal="center" vertical="center" wrapText="1"/>
      <protection locked="0"/>
    </xf>
    <xf numFmtId="0" fontId="58" fillId="2" borderId="20" xfId="0" applyFont="1" applyFill="1" applyBorder="1" applyAlignment="1" applyProtection="1">
      <alignment horizontal="center" vertical="center" wrapText="1"/>
      <protection locked="0"/>
    </xf>
    <xf numFmtId="0" fontId="15" fillId="0" borderId="0" xfId="55" applyFill="1">
      <alignment/>
      <protection/>
    </xf>
    <xf numFmtId="0" fontId="15" fillId="0" borderId="0" xfId="55" applyFill="1" applyAlignment="1">
      <alignment/>
      <protection/>
    </xf>
    <xf numFmtId="0" fontId="4" fillId="0" borderId="0" xfId="56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MovimientoTo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2</xdr:col>
      <xdr:colOff>266700</xdr:colOff>
      <xdr:row>9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PROCESOS POR DELITO</a:t>
          </a:r>
        </a:p>
      </xdr:txBody>
    </xdr:sp>
    <xdr:clientData/>
  </xdr:oneCellAnchor>
  <xdr:oneCellAnchor>
    <xdr:from>
      <xdr:col>19</xdr:col>
      <xdr:colOff>400050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3065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 por TSJ.  </a:t>
          </a:r>
        </a:p>
      </xdr:txBody>
    </xdr:sp>
    <xdr:clientData/>
  </xdr:oneCellAnchor>
  <xdr:oneCellAnchor>
    <xdr:from>
      <xdr:col>0</xdr:col>
      <xdr:colOff>828675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209550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CONDENADOS</a:t>
          </a:r>
        </a:p>
      </xdr:txBody>
    </xdr:sp>
    <xdr:clientData/>
  </xdr:oneCellAnchor>
  <xdr:oneCellAnchor>
    <xdr:from>
      <xdr:col>18</xdr:col>
      <xdr:colOff>676275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687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RELACIÓN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4495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 Y RENUNCIAS</a:t>
          </a:r>
        </a:p>
      </xdr:txBody>
    </xdr:sp>
    <xdr:clientData/>
  </xdr:oneCellAnchor>
  <xdr:oneCellAnchor>
    <xdr:from>
      <xdr:col>12</xdr:col>
      <xdr:colOff>704850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0205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FORMA DE TERMINACION PROCEDIMIENTOS</a:t>
          </a:r>
        </a:p>
      </xdr:txBody>
    </xdr:sp>
    <xdr:clientData/>
  </xdr:oneCellAnchor>
  <xdr:oneCellAnchor>
    <xdr:from>
      <xdr:col>21</xdr:col>
      <xdr:colOff>76200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756410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810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781050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190500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259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477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PROCEDIMIENTOS ELEVADOS PARA SU ENJUICIAMIENTO</a:t>
          </a:r>
        </a:p>
      </xdr:txBody>
    </xdr:sp>
    <xdr:clientData/>
  </xdr:oneCellAnchor>
  <xdr:oneCellAnchor>
    <xdr:from>
      <xdr:col>14</xdr:col>
      <xdr:colOff>676275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SOLICITADAS A INSTANCIA</a:t>
          </a:r>
        </a:p>
      </xdr:txBody>
    </xdr:sp>
    <xdr:clientData/>
  </xdr:oneCellAnchor>
  <xdr:oneCellAnchor>
    <xdr:from>
      <xdr:col>17</xdr:col>
      <xdr:colOff>342900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239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733425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3342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DE LOS ARTÍCULOS 544 ter SOLICITADAS A INSTANCIA</a:t>
          </a:r>
        </a:p>
      </xdr:txBody>
    </xdr:sp>
    <xdr:clientData/>
  </xdr:oneCellAnchor>
  <xdr:oneCellAnchor>
    <xdr:from>
      <xdr:col>15</xdr:col>
      <xdr:colOff>276225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639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800100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010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MEDIDAS JUDICIALES DE PROTECCIÓN</a:t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878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DENUNCIAS: SEXO,  NACIONALIDAD Y EDAD DE VICTIMAS Y SEXO Y NACIONALIDAD DE DENUNCIADOS</a:t>
          </a:r>
        </a:p>
      </xdr:txBody>
    </xdr:sp>
    <xdr:clientData/>
  </xdr:oneCellAnchor>
  <xdr:oneCellAnchor>
    <xdr:from>
      <xdr:col>12</xdr:col>
      <xdr:colOff>228600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258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190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 SEXO,  NACIONALIDAD Y EDAD DE VICTIMAS Y SEXO Y NACIONALIDAD DE DENUNCIADOS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592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3" ht="19.5" customHeight="1">
      <c r="B19" s="38" t="s">
        <v>124</v>
      </c>
      <c r="C19" s="39"/>
    </row>
    <row r="20" ht="19.5" customHeight="1">
      <c r="B20" s="38" t="s">
        <v>125</v>
      </c>
    </row>
    <row r="21" ht="19.5" customHeight="1">
      <c r="B21" s="38" t="s">
        <v>117</v>
      </c>
    </row>
    <row r="22" ht="19.5" customHeight="1">
      <c r="B22" s="38" t="s">
        <v>126</v>
      </c>
    </row>
    <row r="23" ht="19.5" customHeight="1">
      <c r="B23" s="38" t="s">
        <v>132</v>
      </c>
    </row>
    <row r="24" ht="19.5" customHeight="1">
      <c r="B24" s="38" t="s">
        <v>127</v>
      </c>
    </row>
    <row r="25" ht="19.5" customHeight="1">
      <c r="B25" s="38" t="s">
        <v>114</v>
      </c>
    </row>
    <row r="26" ht="19.5" customHeight="1">
      <c r="B26" s="38" t="s">
        <v>128</v>
      </c>
    </row>
    <row r="27" ht="19.5" customHeight="1">
      <c r="B27" s="38" t="s">
        <v>118</v>
      </c>
    </row>
    <row r="28" ht="19.5" customHeight="1">
      <c r="B28" s="38" t="s">
        <v>119</v>
      </c>
    </row>
    <row r="29" ht="19.5" customHeight="1">
      <c r="B29" s="38" t="s">
        <v>120</v>
      </c>
    </row>
    <row r="30" ht="19.5" customHeight="1">
      <c r="B30" s="38" t="s">
        <v>121</v>
      </c>
    </row>
    <row r="31" ht="19.5" customHeight="1">
      <c r="B31" s="38" t="s">
        <v>122</v>
      </c>
    </row>
    <row r="32" ht="19.5" customHeight="1">
      <c r="B32" s="38" t="s">
        <v>123</v>
      </c>
    </row>
  </sheetData>
  <sheetProtection/>
  <hyperlinks>
    <hyperlink ref="B19" location="Movimiento!A1" display="Movimiento de Asuntos"/>
    <hyperlink ref="B20" location="Ejecutorias!A1" display="Ejecutorias"/>
    <hyperlink ref="B21" location="'Procedimientos elevados'!A1" display="Procedimientos Elevados"/>
    <hyperlink ref="B22" location="OrdenesSegunInstancia!A1" display="Órdenes de Protección según Instancia"/>
    <hyperlink ref="B23" location="'OrdenesSegunInstancia %'!A1" display="Órdenes de Protección según Instancia (Porcentajes)"/>
    <hyperlink ref="B24" location="Medidas!A1" display="Medidas judiciales de Protección"/>
    <hyperlink ref="B25" location="Denuncias!A1" display="Denuncias"/>
    <hyperlink ref="B26" location="'Ordenes de proteccion'!A1" display="Órdenes y Medidas por Sexo y Nacionalidad"/>
    <hyperlink ref="B27" location="'PROCESOS POR DELITO '!A1" display="Procesos por delito"/>
    <hyperlink ref="B28" location="PersonasEnjuiciadas!A1" display="Personas enjuiciadas"/>
    <hyperlink ref="B29" location="'% Condenados'!A1" display="Porcentaje de Condenados"/>
    <hyperlink ref="B30" location="Relacion!A1" display="Relación de Víctimas y Denunciados"/>
    <hyperlink ref="B31" location="'Denuncias-Renuncias'!A1" display="Denuncias-Renuncias"/>
    <hyperlink ref="B32" location="Terminacio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2" ht="39.75" customHeight="1"/>
    <row r="3" ht="39.75" customHeight="1">
      <c r="A3" s="4"/>
    </row>
    <row r="4" ht="39" customHeight="1">
      <c r="D4"/>
    </row>
    <row r="5" spans="2:5" ht="39.75" customHeight="1">
      <c r="B5" s="61" t="s">
        <v>22</v>
      </c>
      <c r="C5" s="11"/>
      <c r="E5"/>
    </row>
    <row r="6" spans="1:2" ht="19.5" customHeight="1" thickBot="1">
      <c r="A6" s="33" t="s">
        <v>23</v>
      </c>
      <c r="B6" s="43">
        <v>244</v>
      </c>
    </row>
    <row r="7" spans="1:2" ht="19.5" customHeight="1" thickBot="1">
      <c r="A7" s="34" t="s">
        <v>24</v>
      </c>
      <c r="B7" s="43">
        <v>15</v>
      </c>
    </row>
    <row r="8" spans="1:2" ht="19.5" customHeight="1" thickBot="1">
      <c r="A8" s="34" t="s">
        <v>25</v>
      </c>
      <c r="B8" s="42">
        <v>46</v>
      </c>
    </row>
    <row r="9" spans="1:2" ht="19.5" customHeight="1" thickBot="1">
      <c r="A9" s="34" t="s">
        <v>26</v>
      </c>
      <c r="B9" s="43">
        <v>23</v>
      </c>
    </row>
    <row r="10" spans="1:2" ht="19.5" customHeight="1" thickBot="1">
      <c r="A10" s="34" t="s">
        <v>27</v>
      </c>
      <c r="B10" s="42">
        <v>134</v>
      </c>
    </row>
    <row r="11" spans="1:2" ht="19.5" customHeight="1" thickBot="1">
      <c r="A11" s="34" t="s">
        <v>28</v>
      </c>
      <c r="B11" s="42">
        <v>34</v>
      </c>
    </row>
    <row r="12" spans="1:2" ht="19.5" customHeight="1" thickBot="1">
      <c r="A12" s="34" t="s">
        <v>29</v>
      </c>
      <c r="B12" s="43">
        <v>14</v>
      </c>
    </row>
    <row r="13" spans="1:2" ht="19.5" customHeight="1" thickBot="1">
      <c r="A13" s="34" t="s">
        <v>30</v>
      </c>
      <c r="B13" s="42">
        <v>39</v>
      </c>
    </row>
    <row r="14" spans="1:2" ht="19.5" customHeight="1" thickBot="1">
      <c r="A14" s="34" t="s">
        <v>31</v>
      </c>
      <c r="B14" s="43">
        <v>133</v>
      </c>
    </row>
    <row r="15" spans="1:2" ht="19.5" customHeight="1" thickBot="1">
      <c r="A15" s="34" t="s">
        <v>32</v>
      </c>
      <c r="B15" s="42">
        <v>200</v>
      </c>
    </row>
    <row r="16" spans="1:2" ht="19.5" customHeight="1" thickBot="1">
      <c r="A16" s="34" t="s">
        <v>33</v>
      </c>
      <c r="B16" s="42">
        <v>32</v>
      </c>
    </row>
    <row r="17" spans="1:2" ht="19.5" customHeight="1" thickBot="1">
      <c r="A17" s="34" t="s">
        <v>34</v>
      </c>
      <c r="B17" s="42">
        <v>37</v>
      </c>
    </row>
    <row r="18" spans="1:2" ht="19.5" customHeight="1" thickBot="1">
      <c r="A18" s="34" t="s">
        <v>35</v>
      </c>
      <c r="B18" s="43">
        <v>58</v>
      </c>
    </row>
    <row r="19" spans="1:2" ht="19.5" customHeight="1" thickBot="1">
      <c r="A19" s="34" t="s">
        <v>36</v>
      </c>
      <c r="B19" s="42">
        <v>128</v>
      </c>
    </row>
    <row r="20" spans="1:2" ht="19.5" customHeight="1" thickBot="1">
      <c r="A20" s="34" t="s">
        <v>37</v>
      </c>
      <c r="B20" s="43">
        <v>2</v>
      </c>
    </row>
    <row r="21" spans="1:2" ht="19.5" customHeight="1" thickBot="1">
      <c r="A21" s="35" t="s">
        <v>38</v>
      </c>
      <c r="B21" s="42">
        <v>134</v>
      </c>
    </row>
    <row r="22" spans="1:2" ht="19.5" customHeight="1" thickBot="1">
      <c r="A22" s="36" t="s">
        <v>39</v>
      </c>
      <c r="B22" s="42">
        <v>17</v>
      </c>
    </row>
    <row r="23" spans="1:2" ht="19.5" customHeight="1" thickBot="1">
      <c r="A23" s="37" t="s">
        <v>40</v>
      </c>
      <c r="B23" s="44">
        <v>1290</v>
      </c>
    </row>
  </sheetData>
  <sheetProtection/>
  <printOptions/>
  <pageMargins left="2.14" right="0.38" top="1.6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0.8515625" style="1" customWidth="1"/>
    <col min="3" max="3" width="14.28125" style="1" bestFit="1" customWidth="1"/>
    <col min="4" max="4" width="14.7109375" style="1" customWidth="1"/>
    <col min="5" max="5" width="12.00390625" style="1" customWidth="1"/>
    <col min="6" max="6" width="14.00390625" style="1" customWidth="1"/>
    <col min="7" max="7" width="10.8515625" style="1" customWidth="1"/>
    <col min="8" max="8" width="14.28125" style="1" customWidth="1"/>
    <col min="9" max="9" width="14.28125" style="1" bestFit="1" customWidth="1"/>
    <col min="10" max="10" width="11.57421875" style="1" bestFit="1" customWidth="1"/>
    <col min="11" max="11" width="13.7109375" style="1" bestFit="1" customWidth="1"/>
    <col min="12" max="12" width="10.28125" style="1" customWidth="1"/>
    <col min="13" max="13" width="14.421875" style="1" customWidth="1"/>
    <col min="14" max="14" width="14.28125" style="1" bestFit="1" customWidth="1"/>
    <col min="15" max="15" width="11.57421875" style="1" bestFit="1" customWidth="1"/>
    <col min="16" max="16" width="13.7109375" style="1" bestFit="1" customWidth="1"/>
    <col min="17" max="17" width="14.140625" style="1" bestFit="1" customWidth="1"/>
    <col min="18" max="16384" width="11.421875" style="1" customWidth="1"/>
  </cols>
  <sheetData>
    <row r="2" spans="3:16" ht="39.75" customHeight="1">
      <c r="C2" s="2"/>
      <c r="D2" s="2"/>
      <c r="E2" s="32"/>
      <c r="F2" s="3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39.75" customHeight="1">
      <c r="A3" s="4"/>
      <c r="B3" s="4"/>
    </row>
    <row r="4" spans="1:18" ht="15" customHeight="1">
      <c r="A4" s="4"/>
      <c r="B4" s="4"/>
      <c r="O4"/>
      <c r="R4" s="91"/>
    </row>
    <row r="5" spans="1:18" ht="15">
      <c r="A5" s="27"/>
      <c r="B5" s="6"/>
      <c r="R5"/>
    </row>
    <row r="6" spans="1:16" ht="33" customHeight="1" thickBot="1">
      <c r="A6" s="11"/>
      <c r="B6" s="110" t="s">
        <v>48</v>
      </c>
      <c r="C6" s="110"/>
      <c r="D6" s="110"/>
      <c r="E6" s="110"/>
      <c r="F6" s="110"/>
      <c r="G6" s="112" t="s">
        <v>49</v>
      </c>
      <c r="H6" s="110"/>
      <c r="I6" s="110"/>
      <c r="J6" s="110"/>
      <c r="K6" s="110"/>
      <c r="L6" s="112" t="s">
        <v>3</v>
      </c>
      <c r="M6" s="110"/>
      <c r="N6" s="110"/>
      <c r="O6" s="110"/>
      <c r="P6" s="110"/>
    </row>
    <row r="7" spans="1:17" ht="37.5" customHeight="1" thickBot="1">
      <c r="A7" s="22"/>
      <c r="B7" s="58" t="s">
        <v>50</v>
      </c>
      <c r="C7" s="58" t="s">
        <v>43</v>
      </c>
      <c r="D7" s="58" t="s">
        <v>44</v>
      </c>
      <c r="E7" s="58" t="s">
        <v>45</v>
      </c>
      <c r="F7" s="58" t="s">
        <v>46</v>
      </c>
      <c r="G7" s="58" t="s">
        <v>50</v>
      </c>
      <c r="H7" s="58" t="s">
        <v>43</v>
      </c>
      <c r="I7" s="58" t="s">
        <v>44</v>
      </c>
      <c r="J7" s="58" t="s">
        <v>45</v>
      </c>
      <c r="K7" s="58" t="s">
        <v>46</v>
      </c>
      <c r="L7" s="58" t="s">
        <v>50</v>
      </c>
      <c r="M7" s="58" t="s">
        <v>43</v>
      </c>
      <c r="N7" s="58" t="s">
        <v>44</v>
      </c>
      <c r="O7" s="58" t="s">
        <v>45</v>
      </c>
      <c r="P7" s="60" t="s">
        <v>46</v>
      </c>
      <c r="Q7" s="11"/>
    </row>
    <row r="8" spans="1:16" ht="19.5" customHeight="1" thickBot="1">
      <c r="A8" s="33" t="s">
        <v>23</v>
      </c>
      <c r="B8" s="42">
        <v>489</v>
      </c>
      <c r="C8" s="42">
        <v>339</v>
      </c>
      <c r="D8" s="42">
        <v>24</v>
      </c>
      <c r="E8" s="42">
        <v>123</v>
      </c>
      <c r="F8" s="42">
        <v>3</v>
      </c>
      <c r="G8" s="42">
        <v>118</v>
      </c>
      <c r="H8" s="42">
        <v>64</v>
      </c>
      <c r="I8" s="42">
        <v>13</v>
      </c>
      <c r="J8" s="42">
        <v>39</v>
      </c>
      <c r="K8" s="42">
        <v>2</v>
      </c>
      <c r="L8" s="42">
        <v>607</v>
      </c>
      <c r="M8" s="42">
        <v>403</v>
      </c>
      <c r="N8" s="42">
        <v>37</v>
      </c>
      <c r="O8" s="42">
        <v>162</v>
      </c>
      <c r="P8" s="42">
        <v>5</v>
      </c>
    </row>
    <row r="9" spans="1:16" ht="19.5" customHeight="1" thickBot="1">
      <c r="A9" s="34" t="s">
        <v>24</v>
      </c>
      <c r="B9" s="43">
        <v>23</v>
      </c>
      <c r="C9" s="43">
        <v>14</v>
      </c>
      <c r="D9" s="43">
        <v>6</v>
      </c>
      <c r="E9" s="43">
        <v>3</v>
      </c>
      <c r="F9" s="43">
        <v>0</v>
      </c>
      <c r="G9" s="43">
        <v>15</v>
      </c>
      <c r="H9" s="43">
        <v>4</v>
      </c>
      <c r="I9" s="43">
        <v>4</v>
      </c>
      <c r="J9" s="43">
        <v>6</v>
      </c>
      <c r="K9" s="43">
        <v>1</v>
      </c>
      <c r="L9" s="43">
        <v>38</v>
      </c>
      <c r="M9" s="43">
        <v>18</v>
      </c>
      <c r="N9" s="43">
        <v>10</v>
      </c>
      <c r="O9" s="43">
        <v>9</v>
      </c>
      <c r="P9" s="43">
        <v>1</v>
      </c>
    </row>
    <row r="10" spans="1:16" ht="19.5" customHeight="1" thickBot="1">
      <c r="A10" s="34" t="s">
        <v>25</v>
      </c>
      <c r="B10" s="42">
        <v>73</v>
      </c>
      <c r="C10" s="42">
        <v>55</v>
      </c>
      <c r="D10" s="42">
        <v>3</v>
      </c>
      <c r="E10" s="42">
        <v>15</v>
      </c>
      <c r="F10" s="42">
        <v>0</v>
      </c>
      <c r="G10" s="42">
        <v>25</v>
      </c>
      <c r="H10" s="42">
        <v>14</v>
      </c>
      <c r="I10" s="42">
        <v>0</v>
      </c>
      <c r="J10" s="42">
        <v>11</v>
      </c>
      <c r="K10" s="42">
        <v>0</v>
      </c>
      <c r="L10" s="42">
        <v>98</v>
      </c>
      <c r="M10" s="42">
        <v>69</v>
      </c>
      <c r="N10" s="42">
        <v>3</v>
      </c>
      <c r="O10" s="42">
        <v>26</v>
      </c>
      <c r="P10" s="42">
        <v>0</v>
      </c>
    </row>
    <row r="11" spans="1:16" ht="19.5" customHeight="1" thickBot="1">
      <c r="A11" s="34" t="s">
        <v>26</v>
      </c>
      <c r="B11" s="42">
        <v>61</v>
      </c>
      <c r="C11" s="42">
        <v>25</v>
      </c>
      <c r="D11" s="42">
        <v>4</v>
      </c>
      <c r="E11" s="42">
        <v>26</v>
      </c>
      <c r="F11" s="42">
        <v>6</v>
      </c>
      <c r="G11" s="42">
        <v>43</v>
      </c>
      <c r="H11" s="42">
        <v>17</v>
      </c>
      <c r="I11" s="42">
        <v>6</v>
      </c>
      <c r="J11" s="42">
        <v>12</v>
      </c>
      <c r="K11" s="42">
        <v>8</v>
      </c>
      <c r="L11" s="42">
        <v>104</v>
      </c>
      <c r="M11" s="42">
        <v>42</v>
      </c>
      <c r="N11" s="42">
        <v>10</v>
      </c>
      <c r="O11" s="42">
        <v>38</v>
      </c>
      <c r="P11" s="42">
        <v>14</v>
      </c>
    </row>
    <row r="12" spans="1:16" ht="19.5" customHeight="1" thickBot="1">
      <c r="A12" s="34" t="s">
        <v>27</v>
      </c>
      <c r="B12" s="43">
        <v>305</v>
      </c>
      <c r="C12" s="43">
        <v>187</v>
      </c>
      <c r="D12" s="43">
        <v>4</v>
      </c>
      <c r="E12" s="43">
        <v>114</v>
      </c>
      <c r="F12" s="43">
        <v>0</v>
      </c>
      <c r="G12" s="43">
        <v>111</v>
      </c>
      <c r="H12" s="43">
        <v>56</v>
      </c>
      <c r="I12" s="43">
        <v>6</v>
      </c>
      <c r="J12" s="43">
        <v>47</v>
      </c>
      <c r="K12" s="43">
        <v>2</v>
      </c>
      <c r="L12" s="43">
        <v>416</v>
      </c>
      <c r="M12" s="43">
        <v>243</v>
      </c>
      <c r="N12" s="43">
        <v>10</v>
      </c>
      <c r="O12" s="43">
        <v>161</v>
      </c>
      <c r="P12" s="43">
        <v>2</v>
      </c>
    </row>
    <row r="13" spans="1:16" ht="19.5" customHeight="1" thickBot="1">
      <c r="A13" s="34" t="s">
        <v>28</v>
      </c>
      <c r="B13" s="42">
        <v>36</v>
      </c>
      <c r="C13" s="42">
        <v>24</v>
      </c>
      <c r="D13" s="42">
        <v>9</v>
      </c>
      <c r="E13" s="42">
        <v>1</v>
      </c>
      <c r="F13" s="42">
        <v>2</v>
      </c>
      <c r="G13" s="42">
        <v>10</v>
      </c>
      <c r="H13" s="42">
        <v>7</v>
      </c>
      <c r="I13" s="42">
        <v>1</v>
      </c>
      <c r="J13" s="42">
        <v>2</v>
      </c>
      <c r="K13" s="42">
        <v>0</v>
      </c>
      <c r="L13" s="42">
        <v>46</v>
      </c>
      <c r="M13" s="42">
        <v>31</v>
      </c>
      <c r="N13" s="42">
        <v>10</v>
      </c>
      <c r="O13" s="42">
        <v>3</v>
      </c>
      <c r="P13" s="42">
        <v>2</v>
      </c>
    </row>
    <row r="14" spans="1:16" ht="19.5" customHeight="1" thickBot="1">
      <c r="A14" s="34" t="s">
        <v>29</v>
      </c>
      <c r="B14" s="43">
        <v>49</v>
      </c>
      <c r="C14" s="43">
        <v>20</v>
      </c>
      <c r="D14" s="43">
        <v>2</v>
      </c>
      <c r="E14" s="43">
        <v>23</v>
      </c>
      <c r="F14" s="43">
        <v>4</v>
      </c>
      <c r="G14" s="43">
        <v>13</v>
      </c>
      <c r="H14" s="43">
        <v>6</v>
      </c>
      <c r="I14" s="43">
        <v>2</v>
      </c>
      <c r="J14" s="43">
        <v>4</v>
      </c>
      <c r="K14" s="43">
        <v>1</v>
      </c>
      <c r="L14" s="43">
        <v>62</v>
      </c>
      <c r="M14" s="43">
        <v>26</v>
      </c>
      <c r="N14" s="43">
        <v>4</v>
      </c>
      <c r="O14" s="43">
        <v>27</v>
      </c>
      <c r="P14" s="43">
        <v>5</v>
      </c>
    </row>
    <row r="15" spans="1:16" ht="19.5" customHeight="1" thickBot="1">
      <c r="A15" s="34" t="s">
        <v>30</v>
      </c>
      <c r="B15" s="42">
        <v>57</v>
      </c>
      <c r="C15" s="42">
        <v>42</v>
      </c>
      <c r="D15" s="42">
        <v>12</v>
      </c>
      <c r="E15" s="42">
        <v>3</v>
      </c>
      <c r="F15" s="42">
        <v>0</v>
      </c>
      <c r="G15" s="42">
        <v>33</v>
      </c>
      <c r="H15" s="42">
        <v>13</v>
      </c>
      <c r="I15" s="42">
        <v>20</v>
      </c>
      <c r="J15" s="42">
        <v>0</v>
      </c>
      <c r="K15" s="42">
        <v>0</v>
      </c>
      <c r="L15" s="42">
        <v>90</v>
      </c>
      <c r="M15" s="42">
        <v>55</v>
      </c>
      <c r="N15" s="42">
        <v>32</v>
      </c>
      <c r="O15" s="42">
        <v>3</v>
      </c>
      <c r="P15" s="42">
        <v>0</v>
      </c>
    </row>
    <row r="16" spans="1:16" ht="19.5" customHeight="1" thickBot="1">
      <c r="A16" s="34" t="s">
        <v>31</v>
      </c>
      <c r="B16" s="42">
        <v>372</v>
      </c>
      <c r="C16" s="42">
        <v>195</v>
      </c>
      <c r="D16" s="42">
        <v>62</v>
      </c>
      <c r="E16" s="42">
        <v>95</v>
      </c>
      <c r="F16" s="42">
        <v>20</v>
      </c>
      <c r="G16" s="42">
        <v>99</v>
      </c>
      <c r="H16" s="42">
        <v>37</v>
      </c>
      <c r="I16" s="42">
        <v>26</v>
      </c>
      <c r="J16" s="42">
        <v>22</v>
      </c>
      <c r="K16" s="42">
        <v>14</v>
      </c>
      <c r="L16" s="42">
        <v>471</v>
      </c>
      <c r="M16" s="42">
        <v>232</v>
      </c>
      <c r="N16" s="42">
        <v>88</v>
      </c>
      <c r="O16" s="42">
        <v>117</v>
      </c>
      <c r="P16" s="42">
        <v>34</v>
      </c>
    </row>
    <row r="17" spans="1:16" ht="19.5" customHeight="1" thickBot="1">
      <c r="A17" s="34" t="s">
        <v>32</v>
      </c>
      <c r="B17" s="42">
        <v>370</v>
      </c>
      <c r="C17" s="42">
        <v>227</v>
      </c>
      <c r="D17" s="42">
        <v>57</v>
      </c>
      <c r="E17" s="42">
        <v>81</v>
      </c>
      <c r="F17" s="42">
        <v>5</v>
      </c>
      <c r="G17" s="42">
        <v>114</v>
      </c>
      <c r="H17" s="42">
        <v>66</v>
      </c>
      <c r="I17" s="42">
        <v>15</v>
      </c>
      <c r="J17" s="42">
        <v>26</v>
      </c>
      <c r="K17" s="42">
        <v>7</v>
      </c>
      <c r="L17" s="42">
        <v>484</v>
      </c>
      <c r="M17" s="42">
        <v>293</v>
      </c>
      <c r="N17" s="42">
        <v>72</v>
      </c>
      <c r="O17" s="42">
        <v>107</v>
      </c>
      <c r="P17" s="42">
        <v>12</v>
      </c>
    </row>
    <row r="18" spans="1:16" ht="19.5" customHeight="1" thickBot="1">
      <c r="A18" s="34" t="s">
        <v>33</v>
      </c>
      <c r="B18" s="43">
        <v>73</v>
      </c>
      <c r="C18" s="43">
        <v>46</v>
      </c>
      <c r="D18" s="43">
        <v>2</v>
      </c>
      <c r="E18" s="43">
        <v>22</v>
      </c>
      <c r="F18" s="43">
        <v>3</v>
      </c>
      <c r="G18" s="43">
        <v>39</v>
      </c>
      <c r="H18" s="43">
        <v>29</v>
      </c>
      <c r="I18" s="43">
        <v>0</v>
      </c>
      <c r="J18" s="43">
        <v>9</v>
      </c>
      <c r="K18" s="43">
        <v>1</v>
      </c>
      <c r="L18" s="43">
        <v>112</v>
      </c>
      <c r="M18" s="43">
        <v>75</v>
      </c>
      <c r="N18" s="43">
        <v>2</v>
      </c>
      <c r="O18" s="43">
        <v>31</v>
      </c>
      <c r="P18" s="43">
        <v>4</v>
      </c>
    </row>
    <row r="19" spans="1:16" ht="19.5" customHeight="1" thickBot="1">
      <c r="A19" s="34" t="s">
        <v>34</v>
      </c>
      <c r="B19" s="42">
        <v>109</v>
      </c>
      <c r="C19" s="42">
        <v>67</v>
      </c>
      <c r="D19" s="42">
        <v>3</v>
      </c>
      <c r="E19" s="42">
        <v>39</v>
      </c>
      <c r="F19" s="42">
        <v>0</v>
      </c>
      <c r="G19" s="42">
        <v>29</v>
      </c>
      <c r="H19" s="42">
        <v>13</v>
      </c>
      <c r="I19" s="42">
        <v>4</v>
      </c>
      <c r="J19" s="42">
        <v>12</v>
      </c>
      <c r="K19" s="42">
        <v>0</v>
      </c>
      <c r="L19" s="42">
        <v>138</v>
      </c>
      <c r="M19" s="42">
        <v>80</v>
      </c>
      <c r="N19" s="42">
        <v>7</v>
      </c>
      <c r="O19" s="42">
        <v>51</v>
      </c>
      <c r="P19" s="42">
        <v>0</v>
      </c>
    </row>
    <row r="20" spans="1:16" ht="19.5" customHeight="1" thickBot="1">
      <c r="A20" s="34" t="s">
        <v>35</v>
      </c>
      <c r="B20" s="42">
        <v>138</v>
      </c>
      <c r="C20" s="42">
        <v>69</v>
      </c>
      <c r="D20" s="42">
        <v>16</v>
      </c>
      <c r="E20" s="42">
        <v>44</v>
      </c>
      <c r="F20" s="42">
        <v>9</v>
      </c>
      <c r="G20" s="42">
        <v>54</v>
      </c>
      <c r="H20" s="42">
        <v>22</v>
      </c>
      <c r="I20" s="42">
        <v>6</v>
      </c>
      <c r="J20" s="42">
        <v>20</v>
      </c>
      <c r="K20" s="42">
        <v>6</v>
      </c>
      <c r="L20" s="42">
        <v>192</v>
      </c>
      <c r="M20" s="42">
        <v>91</v>
      </c>
      <c r="N20" s="42">
        <v>22</v>
      </c>
      <c r="O20" s="42">
        <v>64</v>
      </c>
      <c r="P20" s="42">
        <v>15</v>
      </c>
    </row>
    <row r="21" spans="1:16" ht="19.5" customHeight="1" thickBot="1">
      <c r="A21" s="34" t="s">
        <v>36</v>
      </c>
      <c r="B21" s="43">
        <v>197</v>
      </c>
      <c r="C21" s="43">
        <v>129</v>
      </c>
      <c r="D21" s="43">
        <v>40</v>
      </c>
      <c r="E21" s="43">
        <v>23</v>
      </c>
      <c r="F21" s="43">
        <v>5</v>
      </c>
      <c r="G21" s="43">
        <v>39</v>
      </c>
      <c r="H21" s="43">
        <v>22</v>
      </c>
      <c r="I21" s="43">
        <v>5</v>
      </c>
      <c r="J21" s="43">
        <v>7</v>
      </c>
      <c r="K21" s="43">
        <v>5</v>
      </c>
      <c r="L21" s="43">
        <v>236</v>
      </c>
      <c r="M21" s="43">
        <v>151</v>
      </c>
      <c r="N21" s="43">
        <v>45</v>
      </c>
      <c r="O21" s="43">
        <v>30</v>
      </c>
      <c r="P21" s="43">
        <v>10</v>
      </c>
    </row>
    <row r="22" spans="1:16" ht="19.5" customHeight="1" thickBot="1">
      <c r="A22" s="34" t="s">
        <v>37</v>
      </c>
      <c r="B22" s="42">
        <v>5</v>
      </c>
      <c r="C22" s="42">
        <v>2</v>
      </c>
      <c r="D22" s="42">
        <v>2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5</v>
      </c>
      <c r="M22" s="42">
        <v>2</v>
      </c>
      <c r="N22" s="42">
        <v>2</v>
      </c>
      <c r="O22" s="42">
        <v>0</v>
      </c>
      <c r="P22" s="42">
        <v>1</v>
      </c>
    </row>
    <row r="23" spans="1:16" ht="19.5" customHeight="1" thickBot="1">
      <c r="A23" s="35" t="s">
        <v>38</v>
      </c>
      <c r="B23" s="43">
        <v>253</v>
      </c>
      <c r="C23" s="43">
        <v>130</v>
      </c>
      <c r="D23" s="43">
        <v>56</v>
      </c>
      <c r="E23" s="43">
        <v>49</v>
      </c>
      <c r="F23" s="43">
        <v>18</v>
      </c>
      <c r="G23" s="43">
        <v>134</v>
      </c>
      <c r="H23" s="43">
        <v>64</v>
      </c>
      <c r="I23" s="43">
        <v>28</v>
      </c>
      <c r="J23" s="43">
        <v>28</v>
      </c>
      <c r="K23" s="43">
        <v>14</v>
      </c>
      <c r="L23" s="43">
        <v>387</v>
      </c>
      <c r="M23" s="43">
        <v>194</v>
      </c>
      <c r="N23" s="43">
        <v>84</v>
      </c>
      <c r="O23" s="43">
        <v>77</v>
      </c>
      <c r="P23" s="43">
        <v>32</v>
      </c>
    </row>
    <row r="24" spans="1:16" ht="19.5" customHeight="1" thickBot="1">
      <c r="A24" s="36" t="s">
        <v>39</v>
      </c>
      <c r="B24" s="42">
        <v>13</v>
      </c>
      <c r="C24" s="42">
        <v>12</v>
      </c>
      <c r="D24" s="42">
        <v>1</v>
      </c>
      <c r="E24" s="42">
        <v>0</v>
      </c>
      <c r="F24" s="42">
        <v>0</v>
      </c>
      <c r="G24" s="42">
        <v>6</v>
      </c>
      <c r="H24" s="42">
        <v>2</v>
      </c>
      <c r="I24" s="42">
        <v>4</v>
      </c>
      <c r="J24" s="42">
        <v>0</v>
      </c>
      <c r="K24" s="42">
        <v>0</v>
      </c>
      <c r="L24" s="42">
        <v>19</v>
      </c>
      <c r="M24" s="42">
        <v>14</v>
      </c>
      <c r="N24" s="42">
        <v>5</v>
      </c>
      <c r="O24" s="42">
        <v>0</v>
      </c>
      <c r="P24" s="42">
        <v>0</v>
      </c>
    </row>
    <row r="25" spans="1:16" ht="19.5" customHeight="1" thickBot="1">
      <c r="A25" s="37" t="s">
        <v>40</v>
      </c>
      <c r="B25" s="44">
        <v>2623</v>
      </c>
      <c r="C25" s="44">
        <v>1583</v>
      </c>
      <c r="D25" s="44">
        <v>303</v>
      </c>
      <c r="E25" s="44">
        <v>661</v>
      </c>
      <c r="F25" s="44">
        <v>76</v>
      </c>
      <c r="G25" s="66">
        <v>882</v>
      </c>
      <c r="H25" s="44">
        <v>436</v>
      </c>
      <c r="I25" s="44">
        <v>140</v>
      </c>
      <c r="J25" s="44">
        <v>245</v>
      </c>
      <c r="K25" s="44">
        <v>61</v>
      </c>
      <c r="L25" s="66">
        <v>3505</v>
      </c>
      <c r="M25" s="44">
        <v>2019</v>
      </c>
      <c r="N25" s="44">
        <v>443</v>
      </c>
      <c r="O25" s="44">
        <v>906</v>
      </c>
      <c r="P25" s="44">
        <v>137</v>
      </c>
    </row>
  </sheetData>
  <sheetProtection/>
  <mergeCells count="3">
    <mergeCell ref="B6:F6"/>
    <mergeCell ref="G6:K6"/>
    <mergeCell ref="L6:P6"/>
  </mergeCells>
  <printOptions/>
  <pageMargins left="0.48" right="0.38" top="1.52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7.28125" style="1" customWidth="1"/>
    <col min="3" max="3" width="18.421875" style="1" customWidth="1"/>
    <col min="4" max="4" width="18.140625" style="1" customWidth="1"/>
    <col min="5" max="16384" width="11.421875" style="1" customWidth="1"/>
  </cols>
  <sheetData>
    <row r="1" spans="2:4" ht="12.75">
      <c r="B1" s="4"/>
      <c r="C1" s="4"/>
      <c r="D1" s="4"/>
    </row>
    <row r="2" ht="39.75" customHeight="1"/>
    <row r="3" ht="39.75" customHeight="1">
      <c r="A3" s="4"/>
    </row>
    <row r="4" ht="15">
      <c r="A4" s="5"/>
    </row>
    <row r="5" spans="6:7" ht="39.75" customHeight="1">
      <c r="F5"/>
      <c r="G5" s="91"/>
    </row>
    <row r="6" spans="2:4" ht="68.25" customHeight="1">
      <c r="B6" s="62" t="s">
        <v>76</v>
      </c>
      <c r="C6" s="65" t="s">
        <v>77</v>
      </c>
      <c r="D6" s="64" t="s">
        <v>64</v>
      </c>
    </row>
    <row r="7" spans="1:4" ht="19.5" customHeight="1" thickBot="1">
      <c r="A7" s="33" t="s">
        <v>23</v>
      </c>
      <c r="B7" s="93">
        <f>+IF(PersonasEnjuiciadas!L8&gt;0,(PersonasEnjuiciadas!C8+PersonasEnjuiciadas!D8+PersonasEnjuiciadas!H8+PersonasEnjuiciadas!I8)/PersonasEnjuiciadas!L8,"-")</f>
        <v>0.7248764415156508</v>
      </c>
      <c r="C7" s="93">
        <f>+IF((PersonasEnjuiciadas!M8+PersonasEnjuiciadas!O8)&gt;0,(PersonasEnjuiciadas!C8+PersonasEnjuiciadas!H8)/(PersonasEnjuiciadas!M8+PersonasEnjuiciadas!O8),"-")</f>
        <v>0.7132743362831858</v>
      </c>
      <c r="D7" s="93">
        <f>+IF((PersonasEnjuiciadas!N8+PersonasEnjuiciadas!P8)&gt;0,(PersonasEnjuiciadas!D8+PersonasEnjuiciadas!I8)/(PersonasEnjuiciadas!N8+PersonasEnjuiciadas!P8),"-")</f>
        <v>0.8809523809523809</v>
      </c>
    </row>
    <row r="8" spans="1:4" ht="19.5" customHeight="1" thickBot="1">
      <c r="A8" s="34" t="s">
        <v>24</v>
      </c>
      <c r="B8" s="81">
        <f>+IF(PersonasEnjuiciadas!L9&gt;0,(PersonasEnjuiciadas!C9+PersonasEnjuiciadas!D9+PersonasEnjuiciadas!H9+PersonasEnjuiciadas!I9)/PersonasEnjuiciadas!L9,"-")</f>
        <v>0.7368421052631579</v>
      </c>
      <c r="C8" s="81">
        <f>+IF((PersonasEnjuiciadas!M9+PersonasEnjuiciadas!O9)&gt;0,(PersonasEnjuiciadas!C9+PersonasEnjuiciadas!H9)/(PersonasEnjuiciadas!M9+PersonasEnjuiciadas!O9),"-")</f>
        <v>0.6666666666666666</v>
      </c>
      <c r="D8" s="81">
        <f>+IF((PersonasEnjuiciadas!N9+PersonasEnjuiciadas!P9)&gt;0,(PersonasEnjuiciadas!D9+PersonasEnjuiciadas!I9)/(PersonasEnjuiciadas!N9+PersonasEnjuiciadas!P9),"-")</f>
        <v>0.9090909090909091</v>
      </c>
    </row>
    <row r="9" spans="1:4" ht="19.5" customHeight="1" thickBot="1">
      <c r="A9" s="34" t="s">
        <v>25</v>
      </c>
      <c r="B9" s="81">
        <f>+IF(PersonasEnjuiciadas!L10&gt;0,(PersonasEnjuiciadas!C10+PersonasEnjuiciadas!D10+PersonasEnjuiciadas!H10+PersonasEnjuiciadas!I10)/PersonasEnjuiciadas!L10,"-")</f>
        <v>0.7346938775510204</v>
      </c>
      <c r="C9" s="81">
        <f>+IF((PersonasEnjuiciadas!M10+PersonasEnjuiciadas!O10)&gt;0,(PersonasEnjuiciadas!C10+PersonasEnjuiciadas!H10)/(PersonasEnjuiciadas!M10+PersonasEnjuiciadas!O10),"-")</f>
        <v>0.7263157894736842</v>
      </c>
      <c r="D9" s="81">
        <f>+IF((PersonasEnjuiciadas!N10+PersonasEnjuiciadas!P10)&gt;0,(PersonasEnjuiciadas!D10+PersonasEnjuiciadas!I10)/(PersonasEnjuiciadas!N10+PersonasEnjuiciadas!P10),"-")</f>
        <v>1</v>
      </c>
    </row>
    <row r="10" spans="1:4" ht="19.5" customHeight="1" thickBot="1">
      <c r="A10" s="34" t="s">
        <v>26</v>
      </c>
      <c r="B10" s="81">
        <f>+IF(PersonasEnjuiciadas!L11&gt;0,(PersonasEnjuiciadas!C11+PersonasEnjuiciadas!D11+PersonasEnjuiciadas!H11+PersonasEnjuiciadas!I11)/PersonasEnjuiciadas!L11,"-")</f>
        <v>0.5</v>
      </c>
      <c r="C10" s="81">
        <f>+IF((PersonasEnjuiciadas!M11+PersonasEnjuiciadas!O11)&gt;0,(PersonasEnjuiciadas!C11+PersonasEnjuiciadas!H11)/(PersonasEnjuiciadas!M11+PersonasEnjuiciadas!O11),"-")</f>
        <v>0.525</v>
      </c>
      <c r="D10" s="81">
        <f>+IF((PersonasEnjuiciadas!N11+PersonasEnjuiciadas!P11)&gt;0,(PersonasEnjuiciadas!D11+PersonasEnjuiciadas!I11)/(PersonasEnjuiciadas!N11+PersonasEnjuiciadas!P11),"-")</f>
        <v>0.4166666666666667</v>
      </c>
    </row>
    <row r="11" spans="1:4" ht="19.5" customHeight="1" thickBot="1">
      <c r="A11" s="34" t="s">
        <v>27</v>
      </c>
      <c r="B11" s="81">
        <f>+IF(PersonasEnjuiciadas!L12&gt;0,(PersonasEnjuiciadas!C12+PersonasEnjuiciadas!D12+PersonasEnjuiciadas!H12+PersonasEnjuiciadas!I12)/PersonasEnjuiciadas!L12,"-")</f>
        <v>0.6081730769230769</v>
      </c>
      <c r="C11" s="81">
        <f>+IF((PersonasEnjuiciadas!M12+PersonasEnjuiciadas!O12)&gt;0,(PersonasEnjuiciadas!C12+PersonasEnjuiciadas!H12)/(PersonasEnjuiciadas!M12+PersonasEnjuiciadas!O12),"-")</f>
        <v>0.6014851485148515</v>
      </c>
      <c r="D11" s="81">
        <f>+IF((PersonasEnjuiciadas!N12+PersonasEnjuiciadas!P12)&gt;0,(PersonasEnjuiciadas!D12+PersonasEnjuiciadas!I12)/(PersonasEnjuiciadas!N12+PersonasEnjuiciadas!P12),"-")</f>
        <v>0.8333333333333334</v>
      </c>
    </row>
    <row r="12" spans="1:4" ht="19.5" customHeight="1" thickBot="1">
      <c r="A12" s="34" t="s">
        <v>28</v>
      </c>
      <c r="B12" s="81">
        <f>+IF(PersonasEnjuiciadas!L13&gt;0,(PersonasEnjuiciadas!C13+PersonasEnjuiciadas!D13+PersonasEnjuiciadas!H13+PersonasEnjuiciadas!I13)/PersonasEnjuiciadas!L13,"-")</f>
        <v>0.8913043478260869</v>
      </c>
      <c r="C12" s="81">
        <f>+IF((PersonasEnjuiciadas!M13+PersonasEnjuiciadas!O13)&gt;0,(PersonasEnjuiciadas!C13+PersonasEnjuiciadas!H13)/(PersonasEnjuiciadas!M13+PersonasEnjuiciadas!O13),"-")</f>
        <v>0.9117647058823529</v>
      </c>
      <c r="D12" s="81">
        <f>+IF((PersonasEnjuiciadas!N13+PersonasEnjuiciadas!P13)&gt;0,(PersonasEnjuiciadas!D13+PersonasEnjuiciadas!I13)/(PersonasEnjuiciadas!N13+PersonasEnjuiciadas!P13),"-")</f>
        <v>0.8333333333333334</v>
      </c>
    </row>
    <row r="13" spans="1:4" ht="19.5" customHeight="1" thickBot="1">
      <c r="A13" s="34" t="s">
        <v>29</v>
      </c>
      <c r="B13" s="81">
        <f>+IF(PersonasEnjuiciadas!L14&gt;0,(PersonasEnjuiciadas!C14+PersonasEnjuiciadas!D14+PersonasEnjuiciadas!H14+PersonasEnjuiciadas!I14)/PersonasEnjuiciadas!L14,"-")</f>
        <v>0.4838709677419355</v>
      </c>
      <c r="C13" s="81">
        <f>+IF((PersonasEnjuiciadas!M14+PersonasEnjuiciadas!O14)&gt;0,(PersonasEnjuiciadas!C14+PersonasEnjuiciadas!H14)/(PersonasEnjuiciadas!M14+PersonasEnjuiciadas!O14),"-")</f>
        <v>0.49056603773584906</v>
      </c>
      <c r="D13" s="81">
        <f>+IF((PersonasEnjuiciadas!N14+PersonasEnjuiciadas!P14)&gt;0,(PersonasEnjuiciadas!D14+PersonasEnjuiciadas!I14)/(PersonasEnjuiciadas!N14+PersonasEnjuiciadas!P14),"-")</f>
        <v>0.4444444444444444</v>
      </c>
    </row>
    <row r="14" spans="1:4" ht="19.5" customHeight="1" thickBot="1">
      <c r="A14" s="34" t="s">
        <v>30</v>
      </c>
      <c r="B14" s="81">
        <f>+IF(PersonasEnjuiciadas!L15&gt;0,(PersonasEnjuiciadas!C15+PersonasEnjuiciadas!D15+PersonasEnjuiciadas!H15+PersonasEnjuiciadas!I15)/PersonasEnjuiciadas!L15,"-")</f>
        <v>0.9666666666666667</v>
      </c>
      <c r="C14" s="81">
        <f>+IF((PersonasEnjuiciadas!M15+PersonasEnjuiciadas!O15)&gt;0,(PersonasEnjuiciadas!C15+PersonasEnjuiciadas!H15)/(PersonasEnjuiciadas!M15+PersonasEnjuiciadas!O15),"-")</f>
        <v>0.9482758620689655</v>
      </c>
      <c r="D14" s="81">
        <f>+IF((PersonasEnjuiciadas!N15+PersonasEnjuiciadas!P15)&gt;0,(PersonasEnjuiciadas!D15+PersonasEnjuiciadas!I15)/(PersonasEnjuiciadas!N15+PersonasEnjuiciadas!P15),"-")</f>
        <v>1</v>
      </c>
    </row>
    <row r="15" spans="1:4" ht="19.5" customHeight="1" thickBot="1">
      <c r="A15" s="34" t="s">
        <v>31</v>
      </c>
      <c r="B15" s="81">
        <f>+IF(PersonasEnjuiciadas!L16&gt;0,(PersonasEnjuiciadas!C16+PersonasEnjuiciadas!D16+PersonasEnjuiciadas!H16+PersonasEnjuiciadas!I16)/PersonasEnjuiciadas!L16,"-")</f>
        <v>0.6794055201698513</v>
      </c>
      <c r="C15" s="81">
        <f>+IF((PersonasEnjuiciadas!M16+PersonasEnjuiciadas!O16)&gt;0,(PersonasEnjuiciadas!C16+PersonasEnjuiciadas!H16)/(PersonasEnjuiciadas!M16+PersonasEnjuiciadas!O16),"-")</f>
        <v>0.664756446991404</v>
      </c>
      <c r="D15" s="81">
        <f>+IF((PersonasEnjuiciadas!N16+PersonasEnjuiciadas!P16)&gt;0,(PersonasEnjuiciadas!D16+PersonasEnjuiciadas!I16)/(PersonasEnjuiciadas!N16+PersonasEnjuiciadas!P16),"-")</f>
        <v>0.7213114754098361</v>
      </c>
    </row>
    <row r="16" spans="1:4" ht="19.5" customHeight="1" thickBot="1">
      <c r="A16" s="34" t="s">
        <v>32</v>
      </c>
      <c r="B16" s="81">
        <f>+IF(PersonasEnjuiciadas!L17&gt;0,(PersonasEnjuiciadas!C17+PersonasEnjuiciadas!D17+PersonasEnjuiciadas!H17+PersonasEnjuiciadas!I17)/PersonasEnjuiciadas!L17,"-")</f>
        <v>0.7541322314049587</v>
      </c>
      <c r="C16" s="81">
        <f>+IF((PersonasEnjuiciadas!M17+PersonasEnjuiciadas!O17)&gt;0,(PersonasEnjuiciadas!C17+PersonasEnjuiciadas!H17)/(PersonasEnjuiciadas!M17+PersonasEnjuiciadas!O17),"-")</f>
        <v>0.7325</v>
      </c>
      <c r="D16" s="81">
        <f>+IF((PersonasEnjuiciadas!N17+PersonasEnjuiciadas!P17)&gt;0,(PersonasEnjuiciadas!D17+PersonasEnjuiciadas!I17)/(PersonasEnjuiciadas!N17+PersonasEnjuiciadas!P17),"-")</f>
        <v>0.8571428571428571</v>
      </c>
    </row>
    <row r="17" spans="1:4" ht="19.5" customHeight="1" thickBot="1">
      <c r="A17" s="34" t="s">
        <v>33</v>
      </c>
      <c r="B17" s="81">
        <f>+IF(PersonasEnjuiciadas!L18&gt;0,(PersonasEnjuiciadas!C18+PersonasEnjuiciadas!D18+PersonasEnjuiciadas!H18+PersonasEnjuiciadas!I18)/PersonasEnjuiciadas!L18,"-")</f>
        <v>0.6875</v>
      </c>
      <c r="C17" s="81">
        <f>+IF((PersonasEnjuiciadas!M18+PersonasEnjuiciadas!O18)&gt;0,(PersonasEnjuiciadas!C18+PersonasEnjuiciadas!H18)/(PersonasEnjuiciadas!M18+PersonasEnjuiciadas!O18),"-")</f>
        <v>0.7075471698113207</v>
      </c>
      <c r="D17" s="81">
        <f>+IF((PersonasEnjuiciadas!N18+PersonasEnjuiciadas!P18)&gt;0,(PersonasEnjuiciadas!D18+PersonasEnjuiciadas!I18)/(PersonasEnjuiciadas!N18+PersonasEnjuiciadas!P18),"-")</f>
        <v>0.3333333333333333</v>
      </c>
    </row>
    <row r="18" spans="1:4" ht="19.5" customHeight="1" thickBot="1">
      <c r="A18" s="34" t="s">
        <v>34</v>
      </c>
      <c r="B18" s="81">
        <f>+IF(PersonasEnjuiciadas!L19&gt;0,(PersonasEnjuiciadas!C19+PersonasEnjuiciadas!D19+PersonasEnjuiciadas!H19+PersonasEnjuiciadas!I19)/PersonasEnjuiciadas!L19,"-")</f>
        <v>0.6304347826086957</v>
      </c>
      <c r="C18" s="81">
        <f>+IF((PersonasEnjuiciadas!M19+PersonasEnjuiciadas!O19)&gt;0,(PersonasEnjuiciadas!C19+PersonasEnjuiciadas!H19)/(PersonasEnjuiciadas!M19+PersonasEnjuiciadas!O19),"-")</f>
        <v>0.6106870229007634</v>
      </c>
      <c r="D18" s="81">
        <f>+IF((PersonasEnjuiciadas!N19+PersonasEnjuiciadas!P19)&gt;0,(PersonasEnjuiciadas!D19+PersonasEnjuiciadas!I19)/(PersonasEnjuiciadas!N19+PersonasEnjuiciadas!P19),"-")</f>
        <v>1</v>
      </c>
    </row>
    <row r="19" spans="1:4" ht="19.5" customHeight="1" thickBot="1">
      <c r="A19" s="34" t="s">
        <v>35</v>
      </c>
      <c r="B19" s="81">
        <f>+IF(PersonasEnjuiciadas!L20&gt;0,(PersonasEnjuiciadas!C20+PersonasEnjuiciadas!D20+PersonasEnjuiciadas!H20+PersonasEnjuiciadas!I20)/PersonasEnjuiciadas!L20,"-")</f>
        <v>0.5885416666666666</v>
      </c>
      <c r="C19" s="81">
        <f>+IF((PersonasEnjuiciadas!M20+PersonasEnjuiciadas!O20)&gt;0,(PersonasEnjuiciadas!C20+PersonasEnjuiciadas!H20)/(PersonasEnjuiciadas!M20+PersonasEnjuiciadas!O20),"-")</f>
        <v>0.5870967741935483</v>
      </c>
      <c r="D19" s="81">
        <f>+IF((PersonasEnjuiciadas!N20+PersonasEnjuiciadas!P20)&gt;0,(PersonasEnjuiciadas!D20+PersonasEnjuiciadas!I20)/(PersonasEnjuiciadas!N20+PersonasEnjuiciadas!P20),"-")</f>
        <v>0.5945945945945946</v>
      </c>
    </row>
    <row r="20" spans="1:4" ht="19.5" customHeight="1" thickBot="1">
      <c r="A20" s="34" t="s">
        <v>36</v>
      </c>
      <c r="B20" s="81">
        <f>+IF(PersonasEnjuiciadas!L21&gt;0,(PersonasEnjuiciadas!C21+PersonasEnjuiciadas!D21+PersonasEnjuiciadas!H21+PersonasEnjuiciadas!I21)/PersonasEnjuiciadas!L21,"-")</f>
        <v>0.8305084745762712</v>
      </c>
      <c r="C20" s="81">
        <f>+IF((PersonasEnjuiciadas!M21+PersonasEnjuiciadas!O21)&gt;0,(PersonasEnjuiciadas!C21+PersonasEnjuiciadas!H21)/(PersonasEnjuiciadas!M21+PersonasEnjuiciadas!O21),"-")</f>
        <v>0.8342541436464088</v>
      </c>
      <c r="D20" s="81">
        <f>+IF((PersonasEnjuiciadas!N21+PersonasEnjuiciadas!P21)&gt;0,(PersonasEnjuiciadas!D21+PersonasEnjuiciadas!I21)/(PersonasEnjuiciadas!N21+PersonasEnjuiciadas!P21),"-")</f>
        <v>0.8181818181818182</v>
      </c>
    </row>
    <row r="21" spans="1:4" ht="19.5" customHeight="1" thickBot="1">
      <c r="A21" s="34" t="s">
        <v>37</v>
      </c>
      <c r="B21" s="81">
        <f>+IF(PersonasEnjuiciadas!L22&gt;0,(PersonasEnjuiciadas!C22+PersonasEnjuiciadas!D22+PersonasEnjuiciadas!H22+PersonasEnjuiciadas!I22)/PersonasEnjuiciadas!L22,"-")</f>
        <v>0.8</v>
      </c>
      <c r="C21" s="81">
        <f>+IF((PersonasEnjuiciadas!M22+PersonasEnjuiciadas!O22)&gt;0,(PersonasEnjuiciadas!C22+PersonasEnjuiciadas!H22)/(PersonasEnjuiciadas!M22+PersonasEnjuiciadas!O22),"-")</f>
        <v>1</v>
      </c>
      <c r="D21" s="81">
        <f>+IF((PersonasEnjuiciadas!N22+PersonasEnjuiciadas!P22)&gt;0,(PersonasEnjuiciadas!D22+PersonasEnjuiciadas!I22)/(PersonasEnjuiciadas!N22+PersonasEnjuiciadas!P22),"-")</f>
        <v>0.6666666666666666</v>
      </c>
    </row>
    <row r="22" spans="1:4" ht="19.5" customHeight="1" thickBot="1">
      <c r="A22" s="35" t="s">
        <v>38</v>
      </c>
      <c r="B22" s="81">
        <f>+IF(PersonasEnjuiciadas!L23&gt;0,(PersonasEnjuiciadas!C23+PersonasEnjuiciadas!D23+PersonasEnjuiciadas!H23+PersonasEnjuiciadas!I23)/PersonasEnjuiciadas!L23,"-")</f>
        <v>0.7183462532299741</v>
      </c>
      <c r="C22" s="81">
        <f>+IF((PersonasEnjuiciadas!M23+PersonasEnjuiciadas!O23)&gt;0,(PersonasEnjuiciadas!C23+PersonasEnjuiciadas!H23)/(PersonasEnjuiciadas!M23+PersonasEnjuiciadas!O23),"-")</f>
        <v>0.7158671586715867</v>
      </c>
      <c r="D22" s="81">
        <f>+IF((PersonasEnjuiciadas!N23+PersonasEnjuiciadas!P23)&gt;0,(PersonasEnjuiciadas!D23+PersonasEnjuiciadas!I23)/(PersonasEnjuiciadas!N23+PersonasEnjuiciadas!P23),"-")</f>
        <v>0.7241379310344828</v>
      </c>
    </row>
    <row r="23" spans="1:4" ht="19.5" customHeight="1" thickBot="1">
      <c r="A23" s="36" t="s">
        <v>39</v>
      </c>
      <c r="B23" s="81">
        <f>+IF(PersonasEnjuiciadas!L24&gt;0,(PersonasEnjuiciadas!C24+PersonasEnjuiciadas!D24+PersonasEnjuiciadas!H24+PersonasEnjuiciadas!I24)/PersonasEnjuiciadas!L24,"-")</f>
        <v>1</v>
      </c>
      <c r="C23" s="81">
        <f>+IF((PersonasEnjuiciadas!M24+PersonasEnjuiciadas!O24)&gt;0,(PersonasEnjuiciadas!C24+PersonasEnjuiciadas!H24)/(PersonasEnjuiciadas!M24+PersonasEnjuiciadas!O24),"-")</f>
        <v>1</v>
      </c>
      <c r="D23" s="81">
        <f>+IF((PersonasEnjuiciadas!N24+PersonasEnjuiciadas!P24)&gt;0,(PersonasEnjuiciadas!D24+PersonasEnjuiciadas!I24)/(PersonasEnjuiciadas!N24+PersonasEnjuiciadas!P24),"-")</f>
        <v>1</v>
      </c>
    </row>
    <row r="24" spans="1:4" ht="19.5" customHeight="1" thickBot="1">
      <c r="A24" s="37" t="s">
        <v>40</v>
      </c>
      <c r="B24" s="82">
        <f>+IF(PersonasEnjuiciadas!L25&gt;0,(PersonasEnjuiciadas!C25+PersonasEnjuiciadas!D25+PersonasEnjuiciadas!H25+PersonasEnjuiciadas!I25)/PersonasEnjuiciadas!L25,"-")</f>
        <v>0.7024251069900143</v>
      </c>
      <c r="C24" s="82">
        <f>+IF((PersonasEnjuiciadas!M25+PersonasEnjuiciadas!O25)&gt;0,(PersonasEnjuiciadas!C25+PersonasEnjuiciadas!H25)/(PersonasEnjuiciadas!M25+PersonasEnjuiciadas!O25),"-")</f>
        <v>0.6902564102564103</v>
      </c>
      <c r="D24" s="82">
        <f>+IF((PersonasEnjuiciadas!N25+PersonasEnjuiciadas!P25)&gt;0,(PersonasEnjuiciadas!D25+PersonasEnjuiciadas!I25)/(PersonasEnjuiciadas!N25+PersonasEnjuiciadas!P25),"-")</f>
        <v>0.7637931034482759</v>
      </c>
    </row>
  </sheetData>
  <sheetProtection/>
  <printOptions/>
  <pageMargins left="1.55" right="0.38" top="1.3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9" s="3" customFormat="1" ht="39.75" customHeight="1">
      <c r="A2" s="29"/>
      <c r="B2" s="29"/>
      <c r="C2" s="13"/>
      <c r="D2" s="13"/>
      <c r="E2" s="13"/>
      <c r="F2" s="13"/>
      <c r="G2" s="13"/>
      <c r="H2" s="13"/>
      <c r="I2" s="13"/>
    </row>
    <row r="3" spans="1:2" ht="39.75" customHeight="1">
      <c r="A3" s="4"/>
      <c r="B3" s="4"/>
    </row>
    <row r="4" spans="1:15" ht="39.75" customHeight="1">
      <c r="A4" s="5"/>
      <c r="B4" s="4"/>
      <c r="N4"/>
      <c r="O4"/>
    </row>
    <row r="5" spans="1:14" ht="34.5" customHeight="1" thickBot="1">
      <c r="A5" s="5"/>
      <c r="B5" s="110" t="s">
        <v>41</v>
      </c>
      <c r="C5" s="110"/>
      <c r="D5" s="110"/>
      <c r="E5" s="110"/>
      <c r="F5" s="110"/>
      <c r="G5" s="69"/>
      <c r="H5" s="96" t="s">
        <v>42</v>
      </c>
      <c r="I5" s="96"/>
      <c r="J5" s="96"/>
      <c r="K5" s="96"/>
      <c r="L5" s="96"/>
      <c r="N5" s="91"/>
    </row>
    <row r="6" spans="1:12" ht="39.75" customHeight="1" thickBot="1">
      <c r="A6" s="4"/>
      <c r="B6" s="58" t="s">
        <v>51</v>
      </c>
      <c r="C6" s="58" t="s">
        <v>52</v>
      </c>
      <c r="D6" s="58" t="s">
        <v>53</v>
      </c>
      <c r="E6" s="58" t="s">
        <v>54</v>
      </c>
      <c r="F6" s="58" t="s">
        <v>113</v>
      </c>
      <c r="G6" s="70" t="s">
        <v>62</v>
      </c>
      <c r="H6" s="58" t="s">
        <v>51</v>
      </c>
      <c r="I6" s="58" t="s">
        <v>52</v>
      </c>
      <c r="J6" s="58" t="s">
        <v>53</v>
      </c>
      <c r="K6" s="58" t="s">
        <v>54</v>
      </c>
      <c r="L6" s="59" t="s">
        <v>113</v>
      </c>
    </row>
    <row r="7" spans="1:12" ht="19.5" customHeight="1" thickBot="1">
      <c r="A7" s="33" t="s">
        <v>23</v>
      </c>
      <c r="B7" s="42">
        <v>5</v>
      </c>
      <c r="C7" s="42">
        <v>9</v>
      </c>
      <c r="D7" s="42">
        <v>12</v>
      </c>
      <c r="E7" s="42">
        <v>16</v>
      </c>
      <c r="F7" s="42">
        <v>433</v>
      </c>
      <c r="G7" s="71">
        <v>475</v>
      </c>
      <c r="H7" s="93">
        <f>IF(G7=0,"-",B7/G7)</f>
        <v>0.010526315789473684</v>
      </c>
      <c r="I7" s="93">
        <f>IF(G7=0,"-",C7/G7)</f>
        <v>0.018947368421052633</v>
      </c>
      <c r="J7" s="93">
        <f>IF(G7=0,"-",D7/G7)</f>
        <v>0.02526315789473684</v>
      </c>
      <c r="K7" s="93">
        <f>IF(G7=0,"-",E7/G7)</f>
        <v>0.03368421052631579</v>
      </c>
      <c r="L7" s="93">
        <f>IF(G7=0,"-",F7/G7)</f>
        <v>0.911578947368421</v>
      </c>
    </row>
    <row r="8" spans="1:13" ht="19.5" customHeight="1" thickBot="1">
      <c r="A8" s="34" t="s">
        <v>24</v>
      </c>
      <c r="B8" s="42">
        <v>6</v>
      </c>
      <c r="C8" s="42">
        <v>1</v>
      </c>
      <c r="D8" s="42">
        <v>5</v>
      </c>
      <c r="E8" s="42">
        <v>3</v>
      </c>
      <c r="F8" s="42">
        <v>59</v>
      </c>
      <c r="G8" s="71">
        <v>74</v>
      </c>
      <c r="H8" s="81">
        <f aca="true" t="shared" si="0" ref="H8:H24">IF(G8=0,"-",B8/G8)</f>
        <v>0.08108108108108109</v>
      </c>
      <c r="I8" s="81">
        <f aca="true" t="shared" si="1" ref="I8:I24">IF(G8=0,"-",C8/G8)</f>
        <v>0.013513513513513514</v>
      </c>
      <c r="J8" s="81">
        <f aca="true" t="shared" si="2" ref="J8:J24">IF(G8=0,"-",D8/G8)</f>
        <v>0.06756756756756757</v>
      </c>
      <c r="K8" s="81">
        <f aca="true" t="shared" si="3" ref="K8:K24">IF(G8=0,"-",E8/G8)</f>
        <v>0.04054054054054054</v>
      </c>
      <c r="L8" s="81">
        <f aca="true" t="shared" si="4" ref="L8:L24">IF(G8=0,"-",F8/G8)</f>
        <v>0.7972972972972973</v>
      </c>
      <c r="M8" s="67"/>
    </row>
    <row r="9" spans="1:13" ht="19.5" customHeight="1" thickBot="1">
      <c r="A9" s="34" t="s">
        <v>25</v>
      </c>
      <c r="B9" s="43">
        <v>6</v>
      </c>
      <c r="C9" s="43">
        <v>7</v>
      </c>
      <c r="D9" s="43">
        <v>10</v>
      </c>
      <c r="E9" s="43">
        <v>10</v>
      </c>
      <c r="F9" s="43">
        <v>103</v>
      </c>
      <c r="G9" s="72">
        <v>136</v>
      </c>
      <c r="H9" s="81">
        <f t="shared" si="0"/>
        <v>0.04411764705882353</v>
      </c>
      <c r="I9" s="81">
        <f t="shared" si="1"/>
        <v>0.051470588235294115</v>
      </c>
      <c r="J9" s="81">
        <f t="shared" si="2"/>
        <v>0.07352941176470588</v>
      </c>
      <c r="K9" s="81">
        <f t="shared" si="3"/>
        <v>0.07352941176470588</v>
      </c>
      <c r="L9" s="81">
        <f t="shared" si="4"/>
        <v>0.7573529411764706</v>
      </c>
      <c r="M9" s="67"/>
    </row>
    <row r="10" spans="1:13" ht="19.5" customHeight="1" thickBot="1">
      <c r="A10" s="34" t="s">
        <v>26</v>
      </c>
      <c r="B10" s="42">
        <v>8</v>
      </c>
      <c r="C10" s="42">
        <v>12</v>
      </c>
      <c r="D10" s="42">
        <v>13</v>
      </c>
      <c r="E10" s="42">
        <v>29</v>
      </c>
      <c r="F10" s="42">
        <v>165</v>
      </c>
      <c r="G10" s="71">
        <v>227</v>
      </c>
      <c r="H10" s="81">
        <f t="shared" si="0"/>
        <v>0.03524229074889868</v>
      </c>
      <c r="I10" s="81">
        <f t="shared" si="1"/>
        <v>0.05286343612334802</v>
      </c>
      <c r="J10" s="81">
        <f t="shared" si="2"/>
        <v>0.05726872246696035</v>
      </c>
      <c r="K10" s="81">
        <f t="shared" si="3"/>
        <v>0.1277533039647577</v>
      </c>
      <c r="L10" s="81">
        <f t="shared" si="4"/>
        <v>0.7268722466960352</v>
      </c>
      <c r="M10" s="67"/>
    </row>
    <row r="11" spans="1:13" ht="19.5" customHeight="1" thickBot="1">
      <c r="A11" s="34" t="s">
        <v>27</v>
      </c>
      <c r="B11" s="43">
        <v>0</v>
      </c>
      <c r="C11" s="43">
        <v>2</v>
      </c>
      <c r="D11" s="43">
        <v>7</v>
      </c>
      <c r="E11" s="43">
        <v>8</v>
      </c>
      <c r="F11" s="43">
        <v>118</v>
      </c>
      <c r="G11" s="72">
        <v>135</v>
      </c>
      <c r="H11" s="81">
        <f t="shared" si="0"/>
        <v>0</v>
      </c>
      <c r="I11" s="81">
        <f t="shared" si="1"/>
        <v>0.014814814814814815</v>
      </c>
      <c r="J11" s="81">
        <f t="shared" si="2"/>
        <v>0.05185185185185185</v>
      </c>
      <c r="K11" s="81">
        <f t="shared" si="3"/>
        <v>0.05925925925925926</v>
      </c>
      <c r="L11" s="81">
        <f t="shared" si="4"/>
        <v>0.8740740740740741</v>
      </c>
      <c r="M11" s="67"/>
    </row>
    <row r="12" spans="1:13" ht="19.5" customHeight="1" thickBot="1">
      <c r="A12" s="34" t="s">
        <v>28</v>
      </c>
      <c r="B12" s="42">
        <v>1</v>
      </c>
      <c r="C12" s="42">
        <v>1</v>
      </c>
      <c r="D12" s="42">
        <v>0</v>
      </c>
      <c r="E12" s="42">
        <v>3</v>
      </c>
      <c r="F12" s="42">
        <v>38</v>
      </c>
      <c r="G12" s="71">
        <v>43</v>
      </c>
      <c r="H12" s="93">
        <f t="shared" si="0"/>
        <v>0.023255813953488372</v>
      </c>
      <c r="I12" s="93">
        <f t="shared" si="1"/>
        <v>0.023255813953488372</v>
      </c>
      <c r="J12" s="93">
        <f t="shared" si="2"/>
        <v>0</v>
      </c>
      <c r="K12" s="93">
        <f t="shared" si="3"/>
        <v>0.06976744186046512</v>
      </c>
      <c r="L12" s="93">
        <f t="shared" si="4"/>
        <v>0.8837209302325582</v>
      </c>
      <c r="M12" s="67"/>
    </row>
    <row r="13" spans="1:13" ht="19.5" customHeight="1" thickBot="1">
      <c r="A13" s="34" t="s">
        <v>29</v>
      </c>
      <c r="B13" s="42">
        <v>6</v>
      </c>
      <c r="C13" s="42">
        <v>4</v>
      </c>
      <c r="D13" s="42">
        <v>13</v>
      </c>
      <c r="E13" s="42">
        <v>7</v>
      </c>
      <c r="F13" s="42">
        <v>158</v>
      </c>
      <c r="G13" s="71">
        <v>188</v>
      </c>
      <c r="H13" s="81">
        <f t="shared" si="0"/>
        <v>0.031914893617021274</v>
      </c>
      <c r="I13" s="81">
        <f t="shared" si="1"/>
        <v>0.02127659574468085</v>
      </c>
      <c r="J13" s="81">
        <f t="shared" si="2"/>
        <v>0.06914893617021277</v>
      </c>
      <c r="K13" s="81">
        <f t="shared" si="3"/>
        <v>0.03723404255319149</v>
      </c>
      <c r="L13" s="81">
        <f t="shared" si="4"/>
        <v>0.8404255319148937</v>
      </c>
      <c r="M13" s="67"/>
    </row>
    <row r="14" spans="1:13" ht="19.5" customHeight="1" thickBot="1">
      <c r="A14" s="34" t="s">
        <v>30</v>
      </c>
      <c r="B14" s="43">
        <v>1</v>
      </c>
      <c r="C14" s="43">
        <v>4</v>
      </c>
      <c r="D14" s="43">
        <v>7</v>
      </c>
      <c r="E14" s="43">
        <v>4</v>
      </c>
      <c r="F14" s="43">
        <v>112</v>
      </c>
      <c r="G14" s="72">
        <v>128</v>
      </c>
      <c r="H14" s="81">
        <f t="shared" si="0"/>
        <v>0.0078125</v>
      </c>
      <c r="I14" s="81">
        <f t="shared" si="1"/>
        <v>0.03125</v>
      </c>
      <c r="J14" s="81">
        <f t="shared" si="2"/>
        <v>0.0546875</v>
      </c>
      <c r="K14" s="81">
        <f t="shared" si="3"/>
        <v>0.03125</v>
      </c>
      <c r="L14" s="81">
        <f t="shared" si="4"/>
        <v>0.875</v>
      </c>
      <c r="M14" s="67"/>
    </row>
    <row r="15" spans="1:13" ht="19.5" customHeight="1" thickBot="1">
      <c r="A15" s="34" t="s">
        <v>31</v>
      </c>
      <c r="B15" s="42">
        <v>14</v>
      </c>
      <c r="C15" s="42">
        <v>31</v>
      </c>
      <c r="D15" s="42">
        <v>48</v>
      </c>
      <c r="E15" s="42">
        <v>50</v>
      </c>
      <c r="F15" s="42">
        <v>584</v>
      </c>
      <c r="G15" s="71">
        <v>727</v>
      </c>
      <c r="H15" s="81">
        <f t="shared" si="0"/>
        <v>0.01925722145804677</v>
      </c>
      <c r="I15" s="81">
        <f t="shared" si="1"/>
        <v>0.04264099037138927</v>
      </c>
      <c r="J15" s="81">
        <f t="shared" si="2"/>
        <v>0.06602475928473177</v>
      </c>
      <c r="K15" s="81">
        <f t="shared" si="3"/>
        <v>0.0687757909215956</v>
      </c>
      <c r="L15" s="81">
        <f t="shared" si="4"/>
        <v>0.8033012379642366</v>
      </c>
      <c r="M15" s="67"/>
    </row>
    <row r="16" spans="1:13" ht="19.5" customHeight="1" thickBot="1">
      <c r="A16" s="34" t="s">
        <v>32</v>
      </c>
      <c r="B16" s="43">
        <v>2</v>
      </c>
      <c r="C16" s="43">
        <v>5</v>
      </c>
      <c r="D16" s="43">
        <v>27</v>
      </c>
      <c r="E16" s="43">
        <v>16</v>
      </c>
      <c r="F16" s="43">
        <v>416</v>
      </c>
      <c r="G16" s="72">
        <v>466</v>
      </c>
      <c r="H16" s="81">
        <f t="shared" si="0"/>
        <v>0.004291845493562232</v>
      </c>
      <c r="I16" s="81">
        <f t="shared" si="1"/>
        <v>0.01072961373390558</v>
      </c>
      <c r="J16" s="81">
        <f t="shared" si="2"/>
        <v>0.05793991416309013</v>
      </c>
      <c r="K16" s="81">
        <f t="shared" si="3"/>
        <v>0.034334763948497854</v>
      </c>
      <c r="L16" s="81">
        <f t="shared" si="4"/>
        <v>0.8927038626609443</v>
      </c>
      <c r="M16" s="67"/>
    </row>
    <row r="17" spans="1:13" ht="19.5" customHeight="1" thickBot="1">
      <c r="A17" s="34" t="s">
        <v>33</v>
      </c>
      <c r="B17" s="42">
        <v>1</v>
      </c>
      <c r="C17" s="42">
        <v>0</v>
      </c>
      <c r="D17" s="42">
        <v>3</v>
      </c>
      <c r="E17" s="42">
        <v>1</v>
      </c>
      <c r="F17" s="42">
        <v>46</v>
      </c>
      <c r="G17" s="71">
        <v>51</v>
      </c>
      <c r="H17" s="93">
        <f t="shared" si="0"/>
        <v>0.0196078431372549</v>
      </c>
      <c r="I17" s="93">
        <f t="shared" si="1"/>
        <v>0</v>
      </c>
      <c r="J17" s="93">
        <f t="shared" si="2"/>
        <v>0.058823529411764705</v>
      </c>
      <c r="K17" s="93">
        <f t="shared" si="3"/>
        <v>0.0196078431372549</v>
      </c>
      <c r="L17" s="93">
        <f t="shared" si="4"/>
        <v>0.9019607843137255</v>
      </c>
      <c r="M17" s="67"/>
    </row>
    <row r="18" spans="1:13" ht="19.5" customHeight="1" thickBot="1">
      <c r="A18" s="34" t="s">
        <v>34</v>
      </c>
      <c r="B18" s="42">
        <v>3</v>
      </c>
      <c r="C18" s="42">
        <v>3</v>
      </c>
      <c r="D18" s="42">
        <v>3</v>
      </c>
      <c r="E18" s="42">
        <v>9</v>
      </c>
      <c r="F18" s="42">
        <v>156</v>
      </c>
      <c r="G18" s="71">
        <v>174</v>
      </c>
      <c r="H18" s="81">
        <f t="shared" si="0"/>
        <v>0.017241379310344827</v>
      </c>
      <c r="I18" s="81">
        <f t="shared" si="1"/>
        <v>0.017241379310344827</v>
      </c>
      <c r="J18" s="81">
        <f t="shared" si="2"/>
        <v>0.017241379310344827</v>
      </c>
      <c r="K18" s="81">
        <f t="shared" si="3"/>
        <v>0.05172413793103448</v>
      </c>
      <c r="L18" s="81">
        <f t="shared" si="4"/>
        <v>0.896551724137931</v>
      </c>
      <c r="M18" s="67"/>
    </row>
    <row r="19" spans="1:13" ht="19.5" customHeight="1" thickBot="1">
      <c r="A19" s="34" t="s">
        <v>35</v>
      </c>
      <c r="B19" s="43">
        <v>4</v>
      </c>
      <c r="C19" s="43">
        <v>9</v>
      </c>
      <c r="D19" s="43">
        <v>28</v>
      </c>
      <c r="E19" s="43">
        <v>34</v>
      </c>
      <c r="F19" s="43">
        <v>446</v>
      </c>
      <c r="G19" s="72">
        <v>521</v>
      </c>
      <c r="H19" s="81">
        <f t="shared" si="0"/>
        <v>0.007677543186180422</v>
      </c>
      <c r="I19" s="81">
        <f t="shared" si="1"/>
        <v>0.01727447216890595</v>
      </c>
      <c r="J19" s="81">
        <f t="shared" si="2"/>
        <v>0.053742802303262956</v>
      </c>
      <c r="K19" s="81">
        <f t="shared" si="3"/>
        <v>0.06525911708253358</v>
      </c>
      <c r="L19" s="81">
        <f t="shared" si="4"/>
        <v>0.8560460652591171</v>
      </c>
      <c r="M19" s="67"/>
    </row>
    <row r="20" spans="1:13" ht="19.5" customHeight="1" thickBot="1">
      <c r="A20" s="34" t="s">
        <v>36</v>
      </c>
      <c r="B20" s="42">
        <v>3</v>
      </c>
      <c r="C20" s="42">
        <v>2</v>
      </c>
      <c r="D20" s="42">
        <v>4</v>
      </c>
      <c r="E20" s="42">
        <v>1</v>
      </c>
      <c r="F20" s="42">
        <v>155</v>
      </c>
      <c r="G20" s="71">
        <v>165</v>
      </c>
      <c r="H20" s="81">
        <f t="shared" si="0"/>
        <v>0.01818181818181818</v>
      </c>
      <c r="I20" s="81">
        <f t="shared" si="1"/>
        <v>0.012121212121212121</v>
      </c>
      <c r="J20" s="81">
        <f t="shared" si="2"/>
        <v>0.024242424242424242</v>
      </c>
      <c r="K20" s="81">
        <f t="shared" si="3"/>
        <v>0.006060606060606061</v>
      </c>
      <c r="L20" s="81">
        <f t="shared" si="4"/>
        <v>0.9393939393939394</v>
      </c>
      <c r="M20" s="67"/>
    </row>
    <row r="21" spans="1:13" ht="19.5" customHeight="1" thickBot="1">
      <c r="A21" s="34" t="s">
        <v>37</v>
      </c>
      <c r="B21" s="43">
        <v>2</v>
      </c>
      <c r="C21" s="43">
        <v>0</v>
      </c>
      <c r="D21" s="43">
        <v>22</v>
      </c>
      <c r="E21" s="43">
        <v>4</v>
      </c>
      <c r="F21" s="43">
        <v>73</v>
      </c>
      <c r="G21" s="72">
        <v>101</v>
      </c>
      <c r="H21" s="81">
        <f t="shared" si="0"/>
        <v>0.019801980198019802</v>
      </c>
      <c r="I21" s="81">
        <f t="shared" si="1"/>
        <v>0</v>
      </c>
      <c r="J21" s="81">
        <f t="shared" si="2"/>
        <v>0.21782178217821782</v>
      </c>
      <c r="K21" s="81">
        <f t="shared" si="3"/>
        <v>0.039603960396039604</v>
      </c>
      <c r="L21" s="81">
        <f t="shared" si="4"/>
        <v>0.7227722772277227</v>
      </c>
      <c r="M21" s="67"/>
    </row>
    <row r="22" spans="1:13" ht="19.5" customHeight="1" thickBot="1">
      <c r="A22" s="35" t="s">
        <v>38</v>
      </c>
      <c r="B22" s="42">
        <v>18</v>
      </c>
      <c r="C22" s="42">
        <v>11</v>
      </c>
      <c r="D22" s="42">
        <v>34</v>
      </c>
      <c r="E22" s="42">
        <v>61</v>
      </c>
      <c r="F22" s="42">
        <v>296</v>
      </c>
      <c r="G22" s="71">
        <v>420</v>
      </c>
      <c r="H22" s="93">
        <f t="shared" si="0"/>
        <v>0.04285714285714286</v>
      </c>
      <c r="I22" s="93">
        <f t="shared" si="1"/>
        <v>0.02619047619047619</v>
      </c>
      <c r="J22" s="93">
        <f t="shared" si="2"/>
        <v>0.08095238095238096</v>
      </c>
      <c r="K22" s="93">
        <f t="shared" si="3"/>
        <v>0.14523809523809525</v>
      </c>
      <c r="L22" s="93">
        <f t="shared" si="4"/>
        <v>0.7047619047619048</v>
      </c>
      <c r="M22" s="67"/>
    </row>
    <row r="23" spans="1:13" ht="19.5" customHeight="1" thickBot="1">
      <c r="A23" s="36" t="s">
        <v>39</v>
      </c>
      <c r="B23" s="42">
        <v>0</v>
      </c>
      <c r="C23" s="42">
        <v>0</v>
      </c>
      <c r="D23" s="42">
        <v>1</v>
      </c>
      <c r="E23" s="42">
        <v>1</v>
      </c>
      <c r="F23" s="42">
        <v>16</v>
      </c>
      <c r="G23" s="68">
        <v>18</v>
      </c>
      <c r="H23" s="81">
        <f t="shared" si="0"/>
        <v>0</v>
      </c>
      <c r="I23" s="81">
        <f t="shared" si="1"/>
        <v>0</v>
      </c>
      <c r="J23" s="81">
        <f t="shared" si="2"/>
        <v>0.05555555555555555</v>
      </c>
      <c r="K23" s="81">
        <f t="shared" si="3"/>
        <v>0.05555555555555555</v>
      </c>
      <c r="L23" s="81">
        <f t="shared" si="4"/>
        <v>0.8888888888888888</v>
      </c>
      <c r="M23" s="67"/>
    </row>
    <row r="24" spans="1:13" ht="19.5" customHeight="1" thickBot="1">
      <c r="A24" s="37" t="s">
        <v>40</v>
      </c>
      <c r="B24" s="44">
        <v>80</v>
      </c>
      <c r="C24" s="44">
        <v>101</v>
      </c>
      <c r="D24" s="44">
        <v>237</v>
      </c>
      <c r="E24" s="44">
        <v>257</v>
      </c>
      <c r="F24" s="44">
        <v>3374</v>
      </c>
      <c r="G24" s="44">
        <v>4049</v>
      </c>
      <c r="H24" s="94">
        <f t="shared" si="0"/>
        <v>0.01975796492961225</v>
      </c>
      <c r="I24" s="82">
        <f t="shared" si="1"/>
        <v>0.024944430723635464</v>
      </c>
      <c r="J24" s="82">
        <f t="shared" si="2"/>
        <v>0.05853297110397629</v>
      </c>
      <c r="K24" s="82">
        <f t="shared" si="3"/>
        <v>0.06347246233637935</v>
      </c>
      <c r="L24" s="82">
        <f t="shared" si="4"/>
        <v>0.8332921709063966</v>
      </c>
      <c r="M24" s="67"/>
    </row>
    <row r="26" spans="2:7" ht="12.75">
      <c r="B26" s="10"/>
      <c r="C26" s="10"/>
      <c r="D26" s="10"/>
      <c r="E26" s="10"/>
      <c r="F26" s="10"/>
      <c r="G26" s="10"/>
    </row>
    <row r="27" ht="12.75">
      <c r="G27" s="10"/>
    </row>
  </sheetData>
  <sheetProtection/>
  <mergeCells count="2">
    <mergeCell ref="H5:L5"/>
    <mergeCell ref="B5:F5"/>
  </mergeCells>
  <printOptions/>
  <pageMargins left="0.55" right="0.38" top="1.03" bottom="0.1968503937007874" header="0" footer="0"/>
  <pageSetup horizontalDpi="600" verticalDpi="600" orientation="landscape" paperSize="9" r:id="rId2"/>
  <headerFooter alignWithMargins="0">
    <oddFooter>&amp;R&amp;P/&amp;N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3.28125" style="1" customWidth="1"/>
    <col min="4" max="4" width="17.421875" style="1" customWidth="1"/>
    <col min="5" max="5" width="25.00390625" style="1" customWidth="1"/>
    <col min="6" max="6" width="25.8515625" style="1" customWidth="1"/>
    <col min="7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18"/>
    </row>
    <row r="2" spans="1:21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0"/>
      <c r="U2" s="18"/>
    </row>
    <row r="3" spans="1:22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/>
      <c r="S3" s="18"/>
      <c r="T3" s="18"/>
      <c r="U3" s="18"/>
      <c r="V3" s="18"/>
    </row>
    <row r="4" spans="1:22" ht="15">
      <c r="A4" s="13"/>
      <c r="B4" s="90"/>
      <c r="C4" s="114"/>
      <c r="D4" s="115"/>
      <c r="E4" s="115"/>
      <c r="F4" s="116"/>
      <c r="G4" s="90"/>
      <c r="H4" s="13"/>
      <c r="I4" s="13"/>
      <c r="J4" s="13"/>
      <c r="K4" s="13"/>
      <c r="L4" s="13"/>
      <c r="M4" s="13"/>
      <c r="N4" s="13"/>
      <c r="O4" s="13"/>
      <c r="P4" s="13"/>
      <c r="Q4" s="13"/>
      <c r="R4" s="18"/>
      <c r="S4" s="18"/>
      <c r="T4" s="18"/>
      <c r="U4" s="18"/>
      <c r="V4" s="18"/>
    </row>
    <row r="5" spans="1:17" ht="21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8" ht="45.75" customHeight="1">
      <c r="A6" s="3"/>
      <c r="B6" s="62" t="s">
        <v>114</v>
      </c>
      <c r="C6" s="62" t="s">
        <v>135</v>
      </c>
      <c r="D6" s="62" t="s">
        <v>133</v>
      </c>
      <c r="E6" s="62" t="s">
        <v>78</v>
      </c>
      <c r="F6" s="61" t="s">
        <v>115</v>
      </c>
      <c r="G6" s="11"/>
      <c r="H6" s="91"/>
    </row>
    <row r="7" spans="1:7" ht="19.5" customHeight="1" thickBot="1">
      <c r="A7" s="33" t="s">
        <v>23</v>
      </c>
      <c r="B7" s="43">
        <v>3719</v>
      </c>
      <c r="C7" s="43">
        <v>273</v>
      </c>
      <c r="D7" s="83">
        <v>8668474</v>
      </c>
      <c r="E7" s="74">
        <f>+B7/D7*10000</f>
        <v>4.290259162108579</v>
      </c>
      <c r="F7" s="75">
        <f>+C7/B7</f>
        <v>0.0734068297929551</v>
      </c>
      <c r="G7" s="11"/>
    </row>
    <row r="8" spans="1:7" ht="19.5" customHeight="1" thickBot="1">
      <c r="A8" s="34" t="s">
        <v>24</v>
      </c>
      <c r="B8" s="42">
        <v>385</v>
      </c>
      <c r="C8" s="42">
        <v>16</v>
      </c>
      <c r="D8" s="84">
        <v>1326315</v>
      </c>
      <c r="E8" s="74">
        <f aca="true" t="shared" si="0" ref="E8:E24">+B8/D8*10000</f>
        <v>2.9027795056227217</v>
      </c>
      <c r="F8" s="75">
        <f aca="true" t="shared" si="1" ref="F8:F24">+C8/B8</f>
        <v>0.04155844155844156</v>
      </c>
      <c r="G8" s="26"/>
    </row>
    <row r="9" spans="1:7" ht="19.5" customHeight="1" thickBot="1">
      <c r="A9" s="34" t="s">
        <v>25</v>
      </c>
      <c r="B9" s="42">
        <v>498</v>
      </c>
      <c r="C9" s="43">
        <v>27</v>
      </c>
      <c r="D9" s="84">
        <v>1004686</v>
      </c>
      <c r="E9" s="74">
        <f t="shared" si="0"/>
        <v>4.956772563766192</v>
      </c>
      <c r="F9" s="75">
        <f t="shared" si="1"/>
        <v>0.05421686746987952</v>
      </c>
      <c r="G9" s="14"/>
    </row>
    <row r="10" spans="1:7" ht="19.5" customHeight="1" thickBot="1">
      <c r="A10" s="34" t="s">
        <v>26</v>
      </c>
      <c r="B10" s="43">
        <v>1757</v>
      </c>
      <c r="C10" s="42">
        <v>134</v>
      </c>
      <c r="D10" s="84">
        <v>1176659</v>
      </c>
      <c r="E10" s="74">
        <f t="shared" si="0"/>
        <v>14.932108622804057</v>
      </c>
      <c r="F10" s="75">
        <f t="shared" si="1"/>
        <v>0.07626636311895275</v>
      </c>
      <c r="G10" s="14"/>
    </row>
    <row r="11" spans="1:7" ht="19.5" customHeight="1" thickBot="1">
      <c r="A11" s="34" t="s">
        <v>27</v>
      </c>
      <c r="B11" s="42">
        <v>1291</v>
      </c>
      <c r="C11" s="42">
        <v>159</v>
      </c>
      <c r="D11" s="84">
        <v>2177701</v>
      </c>
      <c r="E11" s="74">
        <f t="shared" si="0"/>
        <v>5.9282702262615485</v>
      </c>
      <c r="F11" s="75">
        <f t="shared" si="1"/>
        <v>0.12316034082106894</v>
      </c>
      <c r="G11" s="14"/>
    </row>
    <row r="12" spans="1:7" ht="19.5" customHeight="1" thickBot="1">
      <c r="A12" s="34" t="s">
        <v>28</v>
      </c>
      <c r="B12" s="42">
        <v>186</v>
      </c>
      <c r="C12" s="43">
        <v>9</v>
      </c>
      <c r="D12" s="84">
        <v>585402</v>
      </c>
      <c r="E12" s="74">
        <f t="shared" si="0"/>
        <v>3.1773038014902584</v>
      </c>
      <c r="F12" s="75">
        <f t="shared" si="1"/>
        <v>0.04838709677419355</v>
      </c>
      <c r="G12" s="14"/>
    </row>
    <row r="13" spans="1:7" ht="19.5" customHeight="1" thickBot="1">
      <c r="A13" s="34" t="s">
        <v>29</v>
      </c>
      <c r="B13" s="43">
        <v>891</v>
      </c>
      <c r="C13" s="42">
        <v>37</v>
      </c>
      <c r="D13" s="84">
        <v>2372640</v>
      </c>
      <c r="E13" s="74">
        <f t="shared" si="0"/>
        <v>3.7553105401577986</v>
      </c>
      <c r="F13" s="75">
        <f t="shared" si="1"/>
        <v>0.04152637485970819</v>
      </c>
      <c r="G13" s="14"/>
    </row>
    <row r="14" spans="1:7" ht="19.5" customHeight="1" thickBot="1">
      <c r="A14" s="34" t="s">
        <v>30</v>
      </c>
      <c r="B14" s="42">
        <v>604</v>
      </c>
      <c r="C14" s="43">
        <v>19</v>
      </c>
      <c r="D14" s="84">
        <v>2053328</v>
      </c>
      <c r="E14" s="74">
        <f t="shared" si="0"/>
        <v>2.9415660819898233</v>
      </c>
      <c r="F14" s="75">
        <f t="shared" si="1"/>
        <v>0.03145695364238411</v>
      </c>
      <c r="G14" s="14"/>
    </row>
    <row r="15" spans="1:7" ht="19.5" customHeight="1" thickBot="1">
      <c r="A15" s="34" t="s">
        <v>31</v>
      </c>
      <c r="B15" s="42">
        <v>2116</v>
      </c>
      <c r="C15" s="42">
        <v>145</v>
      </c>
      <c r="D15" s="84">
        <v>7792611</v>
      </c>
      <c r="E15" s="74">
        <f t="shared" si="0"/>
        <v>2.7153928253315867</v>
      </c>
      <c r="F15" s="75">
        <f t="shared" si="1"/>
        <v>0.06852551984877127</v>
      </c>
      <c r="G15" s="14"/>
    </row>
    <row r="16" spans="1:7" ht="19.5" customHeight="1" thickBot="1">
      <c r="A16" s="34" t="s">
        <v>32</v>
      </c>
      <c r="B16" s="43">
        <v>2230</v>
      </c>
      <c r="C16" s="42">
        <v>150</v>
      </c>
      <c r="D16" s="84">
        <v>5097967</v>
      </c>
      <c r="E16" s="74">
        <f t="shared" si="0"/>
        <v>4.374292732769749</v>
      </c>
      <c r="F16" s="75">
        <f t="shared" si="1"/>
        <v>0.06726457399103139</v>
      </c>
      <c r="G16" s="14"/>
    </row>
    <row r="17" spans="1:7" ht="19.5" customHeight="1" thickBot="1">
      <c r="A17" s="34" t="s">
        <v>33</v>
      </c>
      <c r="B17" s="42">
        <v>492</v>
      </c>
      <c r="C17" s="43">
        <v>24</v>
      </c>
      <c r="D17" s="84">
        <v>1054776</v>
      </c>
      <c r="E17" s="74">
        <f t="shared" si="0"/>
        <v>4.6644974857220864</v>
      </c>
      <c r="F17" s="75">
        <f t="shared" si="1"/>
        <v>0.04878048780487805</v>
      </c>
      <c r="G17" s="14"/>
    </row>
    <row r="18" spans="1:7" ht="19.5" customHeight="1" thickBot="1">
      <c r="A18" s="34" t="s">
        <v>34</v>
      </c>
      <c r="B18" s="42">
        <v>1099</v>
      </c>
      <c r="C18" s="42">
        <v>30</v>
      </c>
      <c r="D18" s="84">
        <v>2690464</v>
      </c>
      <c r="E18" s="74">
        <f t="shared" si="0"/>
        <v>4.084797269169927</v>
      </c>
      <c r="F18" s="75">
        <f t="shared" si="1"/>
        <v>0.0272975432211101</v>
      </c>
      <c r="G18" s="14"/>
    </row>
    <row r="19" spans="1:7" ht="19.5" customHeight="1" thickBot="1">
      <c r="A19" s="34" t="s">
        <v>35</v>
      </c>
      <c r="B19" s="43">
        <v>2326</v>
      </c>
      <c r="C19" s="43">
        <v>257</v>
      </c>
      <c r="D19" s="84">
        <v>6750336</v>
      </c>
      <c r="E19" s="74">
        <f t="shared" si="0"/>
        <v>3.4457544039289303</v>
      </c>
      <c r="F19" s="75">
        <f t="shared" si="1"/>
        <v>0.11049011177987962</v>
      </c>
      <c r="G19" s="14"/>
    </row>
    <row r="20" spans="1:7" ht="19.5" customHeight="1" thickBot="1">
      <c r="A20" s="34" t="s">
        <v>36</v>
      </c>
      <c r="B20" s="42">
        <v>1260</v>
      </c>
      <c r="C20" s="42">
        <v>57</v>
      </c>
      <c r="D20" s="84">
        <v>1531878</v>
      </c>
      <c r="E20" s="74">
        <f t="shared" si="0"/>
        <v>8.22519809018734</v>
      </c>
      <c r="F20" s="75">
        <f t="shared" si="1"/>
        <v>0.04523809523809524</v>
      </c>
      <c r="G20" s="14"/>
    </row>
    <row r="21" spans="1:7" ht="19.5" customHeight="1" thickBot="1">
      <c r="A21" s="34" t="s">
        <v>37</v>
      </c>
      <c r="B21" s="42">
        <v>291</v>
      </c>
      <c r="C21" s="42">
        <v>13</v>
      </c>
      <c r="D21" s="84">
        <v>664117</v>
      </c>
      <c r="E21" s="74">
        <f t="shared" si="0"/>
        <v>4.3817580335995014</v>
      </c>
      <c r="F21" s="75">
        <f t="shared" si="1"/>
        <v>0.044673539518900345</v>
      </c>
      <c r="G21" s="14"/>
    </row>
    <row r="22" spans="1:7" ht="19.5" customHeight="1" thickBot="1">
      <c r="A22" s="35" t="s">
        <v>38</v>
      </c>
      <c r="B22" s="43">
        <v>2262</v>
      </c>
      <c r="C22" s="43">
        <v>167</v>
      </c>
      <c r="D22" s="84">
        <v>2208174</v>
      </c>
      <c r="E22" s="74">
        <f t="shared" si="0"/>
        <v>10.243757964725605</v>
      </c>
      <c r="F22" s="75">
        <f t="shared" si="1"/>
        <v>0.07382847038019452</v>
      </c>
      <c r="G22" s="14"/>
    </row>
    <row r="23" spans="1:7" ht="19.5" customHeight="1" thickBot="1">
      <c r="A23" s="36" t="s">
        <v>39</v>
      </c>
      <c r="B23" s="42">
        <v>108</v>
      </c>
      <c r="C23" s="42">
        <v>4</v>
      </c>
      <c r="D23" s="85">
        <v>319892</v>
      </c>
      <c r="E23" s="76">
        <f t="shared" si="0"/>
        <v>3.376139447063384</v>
      </c>
      <c r="F23" s="77">
        <f t="shared" si="1"/>
        <v>0.037037037037037035</v>
      </c>
      <c r="G23" s="14"/>
    </row>
    <row r="24" spans="1:7" ht="19.5" customHeight="1" thickBot="1">
      <c r="A24" s="37" t="s">
        <v>40</v>
      </c>
      <c r="B24" s="44">
        <v>21515</v>
      </c>
      <c r="C24" s="44">
        <v>1521</v>
      </c>
      <c r="D24" s="86">
        <v>47475420</v>
      </c>
      <c r="E24" s="78">
        <f t="shared" si="0"/>
        <v>4.531818781171394</v>
      </c>
      <c r="F24" s="78">
        <f t="shared" si="1"/>
        <v>0.07069486404833837</v>
      </c>
      <c r="G24" s="79"/>
    </row>
    <row r="25" spans="5:7" ht="12.75">
      <c r="E25" s="73"/>
      <c r="F25" s="73"/>
      <c r="G25" s="15"/>
    </row>
    <row r="26" spans="11:18" ht="12.75">
      <c r="K26" s="10"/>
      <c r="L26" s="10"/>
      <c r="N26" s="1" t="s">
        <v>90</v>
      </c>
      <c r="R26" s="20"/>
    </row>
    <row r="27" ht="12.75">
      <c r="R27" s="21"/>
    </row>
    <row r="28" ht="12.75">
      <c r="R28" s="21"/>
    </row>
    <row r="29" ht="12.75">
      <c r="R29" s="21"/>
    </row>
    <row r="30" ht="12.75">
      <c r="R30" s="21"/>
    </row>
  </sheetData>
  <sheetProtection/>
  <printOptions/>
  <pageMargins left="0.97" right="0.38" top="0.83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14.7109375" style="1" customWidth="1"/>
    <col min="3" max="3" width="16.8515625" style="1" customWidth="1"/>
    <col min="4" max="4" width="14.421875" style="1" customWidth="1"/>
    <col min="5" max="5" width="17.8515625" style="1" customWidth="1"/>
    <col min="6" max="6" width="17.140625" style="1" customWidth="1"/>
    <col min="7" max="7" width="14.7109375" style="1" customWidth="1"/>
    <col min="8" max="8" width="12.8515625" style="1" hidden="1" customWidth="1"/>
    <col min="9" max="9" width="14.8515625" style="1" hidden="1" customWidth="1"/>
    <col min="10" max="10" width="12.421875" style="1" customWidth="1"/>
    <col min="11" max="12" width="11.421875" style="1" customWidth="1"/>
    <col min="13" max="16384" width="11.421875" style="1" customWidth="1"/>
  </cols>
  <sheetData>
    <row r="1" ht="15.75" customHeight="1"/>
    <row r="2" ht="39.75" customHeight="1">
      <c r="A2" s="1" t="s">
        <v>136</v>
      </c>
    </row>
    <row r="3" ht="39.75" customHeight="1">
      <c r="A3" s="4"/>
    </row>
    <row r="4" ht="33" customHeight="1">
      <c r="A4" s="17"/>
    </row>
    <row r="5" spans="2:7" s="17" customFormat="1" ht="30" customHeight="1" thickBot="1">
      <c r="B5" s="96" t="s">
        <v>87</v>
      </c>
      <c r="C5" s="96"/>
      <c r="D5" s="96"/>
      <c r="E5" s="96"/>
      <c r="F5" s="96"/>
      <c r="G5" s="96"/>
    </row>
    <row r="6" spans="2:8" ht="30" customHeight="1">
      <c r="B6" s="102" t="s">
        <v>80</v>
      </c>
      <c r="C6" s="99"/>
      <c r="D6" s="101" t="s">
        <v>81</v>
      </c>
      <c r="E6" s="99"/>
      <c r="F6" s="101" t="s">
        <v>82</v>
      </c>
      <c r="G6" s="101" t="s">
        <v>140</v>
      </c>
      <c r="H6" s="87"/>
    </row>
    <row r="7" spans="2:8" ht="30" customHeight="1" thickBot="1">
      <c r="B7" s="56" t="s">
        <v>83</v>
      </c>
      <c r="C7" s="54" t="s">
        <v>84</v>
      </c>
      <c r="D7" s="56" t="s">
        <v>85</v>
      </c>
      <c r="E7" s="80" t="s">
        <v>86</v>
      </c>
      <c r="F7" s="105"/>
      <c r="G7" s="105"/>
      <c r="H7" s="87"/>
    </row>
    <row r="8" spans="1:7" ht="19.5" customHeight="1" thickBot="1">
      <c r="A8" s="33" t="s">
        <v>23</v>
      </c>
      <c r="B8" s="81">
        <f aca="true" t="shared" si="0" ref="B8:G8">+B30/$H30</f>
        <v>0.03563791874554526</v>
      </c>
      <c r="C8" s="81">
        <f t="shared" si="0"/>
        <v>0.09455927773818008</v>
      </c>
      <c r="D8" s="81">
        <f t="shared" si="0"/>
        <v>0.029698265621287717</v>
      </c>
      <c r="E8" s="81">
        <f t="shared" si="0"/>
        <v>0.35138987883107625</v>
      </c>
      <c r="F8" s="81">
        <f t="shared" si="0"/>
        <v>0.09218341648847707</v>
      </c>
      <c r="G8" s="81">
        <f t="shared" si="0"/>
        <v>0.3965312425754336</v>
      </c>
    </row>
    <row r="9" spans="1:7" ht="19.5" customHeight="1" thickBot="1">
      <c r="A9" s="34" t="s">
        <v>24</v>
      </c>
      <c r="B9" s="81">
        <f aca="true" t="shared" si="1" ref="B9:G25">+B31/$H31</f>
        <v>0.018255578093306288</v>
      </c>
      <c r="C9" s="81">
        <f t="shared" si="1"/>
        <v>0.056795131845841784</v>
      </c>
      <c r="D9" s="81">
        <f t="shared" si="1"/>
        <v>0.016227180527383367</v>
      </c>
      <c r="E9" s="81">
        <f t="shared" si="1"/>
        <v>0.35496957403651114</v>
      </c>
      <c r="F9" s="81">
        <f t="shared" si="1"/>
        <v>0.13387423935091278</v>
      </c>
      <c r="G9" s="81">
        <f t="shared" si="1"/>
        <v>0.4198782961460446</v>
      </c>
    </row>
    <row r="10" spans="1:7" ht="19.5" customHeight="1" thickBot="1">
      <c r="A10" s="34" t="s">
        <v>25</v>
      </c>
      <c r="B10" s="81">
        <f t="shared" si="1"/>
        <v>0.03767660910518053</v>
      </c>
      <c r="C10" s="81">
        <f t="shared" si="1"/>
        <v>0.10518053375196232</v>
      </c>
      <c r="D10" s="81">
        <f t="shared" si="1"/>
        <v>0.0015698587127158557</v>
      </c>
      <c r="E10" s="81">
        <f t="shared" si="1"/>
        <v>0.3281004709576138</v>
      </c>
      <c r="F10" s="81">
        <f t="shared" si="1"/>
        <v>0.16797488226059654</v>
      </c>
      <c r="G10" s="81">
        <f t="shared" si="1"/>
        <v>0.35949764521193095</v>
      </c>
    </row>
    <row r="11" spans="1:7" ht="19.5" customHeight="1" thickBot="1">
      <c r="A11" s="34" t="s">
        <v>26</v>
      </c>
      <c r="B11" s="81">
        <f t="shared" si="1"/>
        <v>0.022811671087533156</v>
      </c>
      <c r="C11" s="81">
        <f t="shared" si="1"/>
        <v>0.026525198938992044</v>
      </c>
      <c r="D11" s="81">
        <f t="shared" si="1"/>
        <v>0.0010610079575596816</v>
      </c>
      <c r="E11" s="81">
        <f t="shared" si="1"/>
        <v>0.43713527851458883</v>
      </c>
      <c r="F11" s="81">
        <f t="shared" si="1"/>
        <v>0.05411140583554377</v>
      </c>
      <c r="G11" s="81">
        <f t="shared" si="1"/>
        <v>0.4583554376657825</v>
      </c>
    </row>
    <row r="12" spans="1:7" ht="19.5" customHeight="1" thickBot="1">
      <c r="A12" s="34" t="s">
        <v>27</v>
      </c>
      <c r="B12" s="81">
        <f t="shared" si="1"/>
        <v>0.10781476121562952</v>
      </c>
      <c r="C12" s="81">
        <f t="shared" si="1"/>
        <v>0.17872648335745298</v>
      </c>
      <c r="D12" s="81">
        <f t="shared" si="1"/>
        <v>0.03545586107091172</v>
      </c>
      <c r="E12" s="81">
        <f t="shared" si="1"/>
        <v>0.3386396526772793</v>
      </c>
      <c r="F12" s="81">
        <f t="shared" si="1"/>
        <v>0.04703328509406657</v>
      </c>
      <c r="G12" s="81">
        <f t="shared" si="1"/>
        <v>0.29232995658465993</v>
      </c>
    </row>
    <row r="13" spans="1:7" ht="19.5" customHeight="1" thickBot="1">
      <c r="A13" s="34" t="s">
        <v>28</v>
      </c>
      <c r="B13" s="81">
        <f t="shared" si="1"/>
        <v>0.024630541871921183</v>
      </c>
      <c r="C13" s="81">
        <f t="shared" si="1"/>
        <v>0.19704433497536947</v>
      </c>
      <c r="D13" s="81">
        <f t="shared" si="1"/>
        <v>0.06896551724137931</v>
      </c>
      <c r="E13" s="81">
        <f t="shared" si="1"/>
        <v>0.3054187192118227</v>
      </c>
      <c r="F13" s="81">
        <f t="shared" si="1"/>
        <v>0.08866995073891626</v>
      </c>
      <c r="G13" s="81">
        <f t="shared" si="1"/>
        <v>0.31527093596059114</v>
      </c>
    </row>
    <row r="14" spans="1:7" ht="19.5" customHeight="1" thickBot="1">
      <c r="A14" s="34" t="s">
        <v>29</v>
      </c>
      <c r="B14" s="81">
        <f t="shared" si="1"/>
        <v>0.028846153846153848</v>
      </c>
      <c r="C14" s="81">
        <f t="shared" si="1"/>
        <v>0.028846153846153848</v>
      </c>
      <c r="D14" s="81">
        <f t="shared" si="1"/>
        <v>0.03461538461538462</v>
      </c>
      <c r="E14" s="81">
        <f t="shared" si="1"/>
        <v>0.39134615384615384</v>
      </c>
      <c r="F14" s="81">
        <f t="shared" si="1"/>
        <v>0.13365384615384615</v>
      </c>
      <c r="G14" s="81">
        <f>+G36/$H36</f>
        <v>0.38269230769230766</v>
      </c>
    </row>
    <row r="15" spans="1:7" ht="19.5" customHeight="1" thickBot="1">
      <c r="A15" s="34" t="s">
        <v>30</v>
      </c>
      <c r="B15" s="81">
        <f t="shared" si="1"/>
        <v>0.005145797598627788</v>
      </c>
      <c r="C15" s="81">
        <f t="shared" si="1"/>
        <v>0.08747855917667238</v>
      </c>
      <c r="D15" s="81">
        <f t="shared" si="1"/>
        <v>0.003430531732418525</v>
      </c>
      <c r="E15" s="81">
        <f t="shared" si="1"/>
        <v>0.411663807890223</v>
      </c>
      <c r="F15" s="81">
        <f t="shared" si="1"/>
        <v>0.08404802744425385</v>
      </c>
      <c r="G15" s="81">
        <f t="shared" si="1"/>
        <v>0.40823327615780447</v>
      </c>
    </row>
    <row r="16" spans="1:7" ht="19.5" customHeight="1" thickBot="1">
      <c r="A16" s="34" t="s">
        <v>31</v>
      </c>
      <c r="B16" s="81">
        <f t="shared" si="1"/>
        <v>0.0337261275904104</v>
      </c>
      <c r="C16" s="81">
        <f t="shared" si="1"/>
        <v>0.08004876066639577</v>
      </c>
      <c r="D16" s="81">
        <f t="shared" si="1"/>
        <v>0.015847216578626575</v>
      </c>
      <c r="E16" s="81">
        <f t="shared" si="1"/>
        <v>0.29825274278748476</v>
      </c>
      <c r="F16" s="81">
        <f t="shared" si="1"/>
        <v>0.14181227143437627</v>
      </c>
      <c r="G16" s="81">
        <f t="shared" si="1"/>
        <v>0.4303128809427062</v>
      </c>
    </row>
    <row r="17" spans="1:7" ht="19.5" customHeight="1" thickBot="1">
      <c r="A17" s="34" t="s">
        <v>89</v>
      </c>
      <c r="B17" s="81">
        <f t="shared" si="1"/>
        <v>0.03985507246376811</v>
      </c>
      <c r="C17" s="81">
        <f t="shared" si="1"/>
        <v>0.13768115942028986</v>
      </c>
      <c r="D17" s="81">
        <f t="shared" si="1"/>
        <v>0.03663446054750403</v>
      </c>
      <c r="E17" s="81">
        <f t="shared" si="1"/>
        <v>0.3856682769726248</v>
      </c>
      <c r="F17" s="81">
        <f t="shared" si="1"/>
        <v>0.08776167471819646</v>
      </c>
      <c r="G17" s="81">
        <f t="shared" si="1"/>
        <v>0.31239935587761675</v>
      </c>
    </row>
    <row r="18" spans="1:7" ht="19.5" customHeight="1" thickBot="1">
      <c r="A18" s="34" t="s">
        <v>33</v>
      </c>
      <c r="B18" s="81">
        <f t="shared" si="1"/>
        <v>0.045454545454545456</v>
      </c>
      <c r="C18" s="81">
        <f t="shared" si="1"/>
        <v>0.11818181818181818</v>
      </c>
      <c r="D18" s="81">
        <f t="shared" si="1"/>
        <v>0.01818181818181818</v>
      </c>
      <c r="E18" s="81">
        <f t="shared" si="1"/>
        <v>0.4</v>
      </c>
      <c r="F18" s="81">
        <f t="shared" si="1"/>
        <v>0.11818181818181818</v>
      </c>
      <c r="G18" s="81">
        <f t="shared" si="1"/>
        <v>0.3</v>
      </c>
    </row>
    <row r="19" spans="1:7" ht="19.5" customHeight="1" thickBot="1">
      <c r="A19" s="34" t="s">
        <v>34</v>
      </c>
      <c r="B19" s="81">
        <f t="shared" si="1"/>
        <v>0.03938906752411576</v>
      </c>
      <c r="C19" s="81">
        <f t="shared" si="1"/>
        <v>0.06672025723472669</v>
      </c>
      <c r="D19" s="81">
        <f t="shared" si="1"/>
        <v>0.01045016077170418</v>
      </c>
      <c r="E19" s="81">
        <f t="shared" si="1"/>
        <v>0.40273311897106107</v>
      </c>
      <c r="F19" s="81">
        <f t="shared" si="1"/>
        <v>0.08118971061093247</v>
      </c>
      <c r="G19" s="81">
        <f t="shared" si="1"/>
        <v>0.3995176848874598</v>
      </c>
    </row>
    <row r="20" spans="1:7" ht="19.5" customHeight="1" thickBot="1">
      <c r="A20" s="34" t="s">
        <v>35</v>
      </c>
      <c r="B20" s="81">
        <f t="shared" si="1"/>
        <v>0.029030992546096507</v>
      </c>
      <c r="C20" s="81">
        <f t="shared" si="1"/>
        <v>0.04276186739897999</v>
      </c>
      <c r="D20" s="81">
        <f t="shared" si="1"/>
        <v>0.007061592781482934</v>
      </c>
      <c r="E20" s="81">
        <f t="shared" si="1"/>
        <v>0.4864652805021577</v>
      </c>
      <c r="F20" s="81">
        <f t="shared" si="1"/>
        <v>0.0796390741467242</v>
      </c>
      <c r="G20" s="81">
        <f t="shared" si="1"/>
        <v>0.35504119262455863</v>
      </c>
    </row>
    <row r="21" spans="1:7" ht="19.5" customHeight="1" thickBot="1">
      <c r="A21" s="34" t="s">
        <v>36</v>
      </c>
      <c r="B21" s="81">
        <f t="shared" si="1"/>
        <v>0.02318840579710145</v>
      </c>
      <c r="C21" s="81">
        <f t="shared" si="1"/>
        <v>0.12971014492753624</v>
      </c>
      <c r="D21" s="81">
        <f t="shared" si="1"/>
        <v>0.011594202898550725</v>
      </c>
      <c r="E21" s="81">
        <f t="shared" si="1"/>
        <v>0.36086956521739133</v>
      </c>
      <c r="F21" s="81">
        <f t="shared" si="1"/>
        <v>0.04782608695652174</v>
      </c>
      <c r="G21" s="81">
        <f t="shared" si="1"/>
        <v>0.42681159420289855</v>
      </c>
    </row>
    <row r="22" spans="1:7" ht="19.5" customHeight="1" thickBot="1">
      <c r="A22" s="34" t="s">
        <v>37</v>
      </c>
      <c r="B22" s="81">
        <f t="shared" si="1"/>
        <v>0.0034965034965034965</v>
      </c>
      <c r="C22" s="81">
        <f t="shared" si="1"/>
        <v>0.01048951048951049</v>
      </c>
      <c r="D22" s="81">
        <f t="shared" si="1"/>
        <v>0.038461538461538464</v>
      </c>
      <c r="E22" s="81">
        <f t="shared" si="1"/>
        <v>0.2867132867132867</v>
      </c>
      <c r="F22" s="81">
        <f t="shared" si="1"/>
        <v>0.04895104895104895</v>
      </c>
      <c r="G22" s="81">
        <f t="shared" si="1"/>
        <v>0.6118881118881119</v>
      </c>
    </row>
    <row r="23" spans="1:7" ht="19.5" customHeight="1" thickBot="1">
      <c r="A23" s="35" t="s">
        <v>38</v>
      </c>
      <c r="B23" s="81">
        <f t="shared" si="1"/>
        <v>0.033373063170441</v>
      </c>
      <c r="C23" s="81">
        <f t="shared" si="1"/>
        <v>0.09892729439809297</v>
      </c>
      <c r="D23" s="81">
        <f t="shared" si="1"/>
        <v>0.018673023440603894</v>
      </c>
      <c r="E23" s="81">
        <f t="shared" si="1"/>
        <v>0.38696861342868494</v>
      </c>
      <c r="F23" s="81">
        <f t="shared" si="1"/>
        <v>0.10488676996424315</v>
      </c>
      <c r="G23" s="81">
        <f t="shared" si="1"/>
        <v>0.35717123559793407</v>
      </c>
    </row>
    <row r="24" spans="1:7" ht="19.5" customHeight="1" thickBot="1">
      <c r="A24" s="36" t="s">
        <v>39</v>
      </c>
      <c r="B24" s="81">
        <f t="shared" si="1"/>
        <v>0</v>
      </c>
      <c r="C24" s="81">
        <f t="shared" si="1"/>
        <v>0.14285714285714285</v>
      </c>
      <c r="D24" s="81">
        <f t="shared" si="1"/>
        <v>0</v>
      </c>
      <c r="E24" s="81">
        <f t="shared" si="1"/>
        <v>0.35294117647058826</v>
      </c>
      <c r="F24" s="81">
        <f t="shared" si="1"/>
        <v>0.18487394957983194</v>
      </c>
      <c r="G24" s="81">
        <f t="shared" si="1"/>
        <v>0.31932773109243695</v>
      </c>
    </row>
    <row r="25" spans="1:18" s="4" customFormat="1" ht="19.5" customHeight="1" thickBot="1">
      <c r="A25" s="37" t="s">
        <v>40</v>
      </c>
      <c r="B25" s="82">
        <f t="shared" si="1"/>
        <v>0.0358005161934893</v>
      </c>
      <c r="C25" s="82">
        <f t="shared" si="1"/>
        <v>0.08970943301973192</v>
      </c>
      <c r="D25" s="82">
        <f t="shared" si="1"/>
        <v>0.0200649404712347</v>
      </c>
      <c r="E25" s="82">
        <f t="shared" si="1"/>
        <v>0.3793605861293814</v>
      </c>
      <c r="F25" s="82">
        <f t="shared" si="1"/>
        <v>0.09308134210307219</v>
      </c>
      <c r="G25" s="82">
        <f t="shared" si="1"/>
        <v>0.3819831820830905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15" customHeight="1"/>
    <row r="27" spans="2:8" ht="30" customHeight="1" thickBot="1">
      <c r="B27" s="96" t="s">
        <v>79</v>
      </c>
      <c r="C27" s="96"/>
      <c r="D27" s="96"/>
      <c r="E27" s="96"/>
      <c r="F27" s="96"/>
      <c r="G27" s="96"/>
      <c r="H27" s="92"/>
    </row>
    <row r="28" spans="1:7" ht="30" customHeight="1">
      <c r="A28" s="4"/>
      <c r="B28" s="102" t="s">
        <v>80</v>
      </c>
      <c r="C28" s="99"/>
      <c r="D28" s="101" t="s">
        <v>81</v>
      </c>
      <c r="E28" s="99"/>
      <c r="F28" s="101" t="s">
        <v>82</v>
      </c>
      <c r="G28" s="101" t="s">
        <v>140</v>
      </c>
    </row>
    <row r="29" spans="1:8" ht="30" customHeight="1" thickBot="1">
      <c r="A29" s="4"/>
      <c r="B29" s="33" t="s">
        <v>83</v>
      </c>
      <c r="C29" s="54" t="s">
        <v>84</v>
      </c>
      <c r="D29" s="56" t="s">
        <v>85</v>
      </c>
      <c r="E29" s="80" t="s">
        <v>86</v>
      </c>
      <c r="F29" s="105"/>
      <c r="G29" s="113"/>
      <c r="H29" s="56" t="s">
        <v>3</v>
      </c>
    </row>
    <row r="30" spans="1:12" ht="19.5" customHeight="1" thickBot="1">
      <c r="A30" s="33" t="s">
        <v>23</v>
      </c>
      <c r="B30" s="42">
        <v>150</v>
      </c>
      <c r="C30" s="42">
        <v>398</v>
      </c>
      <c r="D30" s="42">
        <v>125</v>
      </c>
      <c r="E30" s="42">
        <v>1479</v>
      </c>
      <c r="F30" s="42">
        <v>388</v>
      </c>
      <c r="G30" s="42">
        <v>1669</v>
      </c>
      <c r="H30" s="42">
        <f>SUM(B30:G30)</f>
        <v>4209</v>
      </c>
      <c r="L30"/>
    </row>
    <row r="31" spans="1:8" ht="19.5" customHeight="1" thickBot="1">
      <c r="A31" s="34" t="s">
        <v>24</v>
      </c>
      <c r="B31" s="43">
        <v>9</v>
      </c>
      <c r="C31" s="43">
        <v>28</v>
      </c>
      <c r="D31" s="43">
        <v>8</v>
      </c>
      <c r="E31" s="43">
        <v>175</v>
      </c>
      <c r="F31" s="43">
        <v>66</v>
      </c>
      <c r="G31" s="43">
        <v>207</v>
      </c>
      <c r="H31" s="43">
        <f aca="true" t="shared" si="2" ref="H31:H47">SUM(B31:G31)</f>
        <v>493</v>
      </c>
    </row>
    <row r="32" spans="1:8" ht="19.5" customHeight="1" thickBot="1">
      <c r="A32" s="34" t="s">
        <v>25</v>
      </c>
      <c r="B32" s="42">
        <v>24</v>
      </c>
      <c r="C32" s="42">
        <v>67</v>
      </c>
      <c r="D32" s="42">
        <v>1</v>
      </c>
      <c r="E32" s="42">
        <v>209</v>
      </c>
      <c r="F32" s="42">
        <v>107</v>
      </c>
      <c r="G32" s="42">
        <v>229</v>
      </c>
      <c r="H32" s="42">
        <f t="shared" si="2"/>
        <v>637</v>
      </c>
    </row>
    <row r="33" spans="1:8" ht="19.5" customHeight="1" thickBot="1">
      <c r="A33" s="34" t="s">
        <v>88</v>
      </c>
      <c r="B33" s="42">
        <v>43</v>
      </c>
      <c r="C33" s="42">
        <v>50</v>
      </c>
      <c r="D33" s="42">
        <v>2</v>
      </c>
      <c r="E33" s="42">
        <v>824</v>
      </c>
      <c r="F33" s="42">
        <v>102</v>
      </c>
      <c r="G33" s="42">
        <v>864</v>
      </c>
      <c r="H33" s="42">
        <f>SUM(B33:G33)</f>
        <v>1885</v>
      </c>
    </row>
    <row r="34" spans="1:8" ht="19.5" customHeight="1" thickBot="1">
      <c r="A34" s="34" t="s">
        <v>27</v>
      </c>
      <c r="B34" s="42">
        <v>149</v>
      </c>
      <c r="C34" s="42">
        <v>247</v>
      </c>
      <c r="D34" s="42">
        <v>49</v>
      </c>
      <c r="E34" s="42">
        <v>468</v>
      </c>
      <c r="F34" s="42">
        <v>65</v>
      </c>
      <c r="G34" s="42">
        <v>404</v>
      </c>
      <c r="H34" s="42">
        <f t="shared" si="2"/>
        <v>1382</v>
      </c>
    </row>
    <row r="35" spans="1:8" ht="19.5" customHeight="1" thickBot="1">
      <c r="A35" s="34" t="s">
        <v>28</v>
      </c>
      <c r="B35" s="43">
        <v>5</v>
      </c>
      <c r="C35" s="43">
        <v>40</v>
      </c>
      <c r="D35" s="43">
        <v>14</v>
      </c>
      <c r="E35" s="43">
        <v>62</v>
      </c>
      <c r="F35" s="43">
        <v>18</v>
      </c>
      <c r="G35" s="43">
        <v>64</v>
      </c>
      <c r="H35" s="43">
        <f t="shared" si="2"/>
        <v>203</v>
      </c>
    </row>
    <row r="36" spans="1:8" ht="19.5" customHeight="1" thickBot="1">
      <c r="A36" s="34" t="s">
        <v>29</v>
      </c>
      <c r="B36" s="42">
        <v>30</v>
      </c>
      <c r="C36" s="42">
        <v>30</v>
      </c>
      <c r="D36" s="42">
        <v>36</v>
      </c>
      <c r="E36" s="42">
        <v>407</v>
      </c>
      <c r="F36" s="42">
        <v>139</v>
      </c>
      <c r="G36" s="42">
        <v>398</v>
      </c>
      <c r="H36" s="42">
        <f t="shared" si="2"/>
        <v>1040</v>
      </c>
    </row>
    <row r="37" spans="1:8" ht="19.5" customHeight="1" thickBot="1">
      <c r="A37" s="34" t="s">
        <v>30</v>
      </c>
      <c r="B37" s="42">
        <v>3</v>
      </c>
      <c r="C37" s="42">
        <v>51</v>
      </c>
      <c r="D37" s="42">
        <v>2</v>
      </c>
      <c r="E37" s="42">
        <v>240</v>
      </c>
      <c r="F37" s="42">
        <v>49</v>
      </c>
      <c r="G37" s="42">
        <v>238</v>
      </c>
      <c r="H37" s="42">
        <f t="shared" si="2"/>
        <v>583</v>
      </c>
    </row>
    <row r="38" spans="1:8" ht="19.5" customHeight="1" thickBot="1">
      <c r="A38" s="34" t="s">
        <v>31</v>
      </c>
      <c r="B38" s="42">
        <v>83</v>
      </c>
      <c r="C38" s="42">
        <v>197</v>
      </c>
      <c r="D38" s="42">
        <v>39</v>
      </c>
      <c r="E38" s="42">
        <v>734</v>
      </c>
      <c r="F38" s="42">
        <v>349</v>
      </c>
      <c r="G38" s="42">
        <v>1059</v>
      </c>
      <c r="H38" s="42">
        <f t="shared" si="2"/>
        <v>2461</v>
      </c>
    </row>
    <row r="39" spans="1:8" ht="19.5" customHeight="1" thickBot="1">
      <c r="A39" s="34" t="s">
        <v>89</v>
      </c>
      <c r="B39" s="43">
        <v>99</v>
      </c>
      <c r="C39" s="43">
        <v>342</v>
      </c>
      <c r="D39" s="43">
        <v>91</v>
      </c>
      <c r="E39" s="43">
        <v>958</v>
      </c>
      <c r="F39" s="43">
        <v>218</v>
      </c>
      <c r="G39" s="43">
        <v>776</v>
      </c>
      <c r="H39" s="43">
        <f t="shared" si="2"/>
        <v>2484</v>
      </c>
    </row>
    <row r="40" spans="1:8" ht="19.5" customHeight="1" thickBot="1">
      <c r="A40" s="34" t="s">
        <v>33</v>
      </c>
      <c r="B40" s="42">
        <v>25</v>
      </c>
      <c r="C40" s="42">
        <v>65</v>
      </c>
      <c r="D40" s="42">
        <v>10</v>
      </c>
      <c r="E40" s="42">
        <v>220</v>
      </c>
      <c r="F40" s="42">
        <v>65</v>
      </c>
      <c r="G40" s="42">
        <v>165</v>
      </c>
      <c r="H40" s="42">
        <f t="shared" si="2"/>
        <v>550</v>
      </c>
    </row>
    <row r="41" spans="1:8" ht="19.5" customHeight="1" thickBot="1">
      <c r="A41" s="34" t="s">
        <v>34</v>
      </c>
      <c r="B41" s="42">
        <v>49</v>
      </c>
      <c r="C41" s="42">
        <v>83</v>
      </c>
      <c r="D41" s="42">
        <v>13</v>
      </c>
      <c r="E41" s="42">
        <v>501</v>
      </c>
      <c r="F41" s="42">
        <v>101</v>
      </c>
      <c r="G41" s="42">
        <v>497</v>
      </c>
      <c r="H41" s="42">
        <f t="shared" si="2"/>
        <v>1244</v>
      </c>
    </row>
    <row r="42" spans="1:8" ht="19.5" customHeight="1" thickBot="1">
      <c r="A42" s="34" t="s">
        <v>35</v>
      </c>
      <c r="B42" s="42">
        <v>74</v>
      </c>
      <c r="C42" s="42">
        <v>109</v>
      </c>
      <c r="D42" s="42">
        <v>18</v>
      </c>
      <c r="E42" s="42">
        <v>1240</v>
      </c>
      <c r="F42" s="42">
        <v>203</v>
      </c>
      <c r="G42" s="42">
        <v>905</v>
      </c>
      <c r="H42" s="42">
        <f t="shared" si="2"/>
        <v>2549</v>
      </c>
    </row>
    <row r="43" spans="1:8" ht="19.5" customHeight="1" thickBot="1">
      <c r="A43" s="34" t="s">
        <v>36</v>
      </c>
      <c r="B43" s="43">
        <v>32</v>
      </c>
      <c r="C43" s="43">
        <v>179</v>
      </c>
      <c r="D43" s="43">
        <v>16</v>
      </c>
      <c r="E43" s="43">
        <v>498</v>
      </c>
      <c r="F43" s="43">
        <v>66</v>
      </c>
      <c r="G43" s="43">
        <v>589</v>
      </c>
      <c r="H43" s="43">
        <f t="shared" si="2"/>
        <v>1380</v>
      </c>
    </row>
    <row r="44" spans="1:8" ht="19.5" customHeight="1" thickBot="1">
      <c r="A44" s="34" t="s">
        <v>37</v>
      </c>
      <c r="B44" s="42">
        <v>1</v>
      </c>
      <c r="C44" s="42">
        <v>3</v>
      </c>
      <c r="D44" s="42">
        <v>11</v>
      </c>
      <c r="E44" s="42">
        <v>82</v>
      </c>
      <c r="F44" s="42">
        <v>14</v>
      </c>
      <c r="G44" s="42">
        <v>175</v>
      </c>
      <c r="H44" s="42">
        <f t="shared" si="2"/>
        <v>286</v>
      </c>
    </row>
    <row r="45" spans="1:8" ht="19.5" customHeight="1" thickBot="1">
      <c r="A45" s="35" t="s">
        <v>38</v>
      </c>
      <c r="B45" s="42">
        <v>84</v>
      </c>
      <c r="C45" s="42">
        <v>249</v>
      </c>
      <c r="D45" s="42">
        <v>47</v>
      </c>
      <c r="E45" s="42">
        <v>974</v>
      </c>
      <c r="F45" s="42">
        <v>264</v>
      </c>
      <c r="G45" s="42">
        <v>899</v>
      </c>
      <c r="H45" s="42">
        <f t="shared" si="2"/>
        <v>2517</v>
      </c>
    </row>
    <row r="46" spans="1:8" ht="19.5" customHeight="1" thickBot="1">
      <c r="A46" s="36" t="s">
        <v>39</v>
      </c>
      <c r="B46" s="42">
        <v>0</v>
      </c>
      <c r="C46" s="42">
        <v>17</v>
      </c>
      <c r="D46" s="42">
        <v>0</v>
      </c>
      <c r="E46" s="42">
        <v>42</v>
      </c>
      <c r="F46" s="42">
        <v>22</v>
      </c>
      <c r="G46" s="42">
        <v>38</v>
      </c>
      <c r="H46" s="42">
        <f t="shared" si="2"/>
        <v>119</v>
      </c>
    </row>
    <row r="47" spans="1:8" ht="19.5" customHeight="1" thickBot="1">
      <c r="A47" s="37" t="s">
        <v>40</v>
      </c>
      <c r="B47" s="44">
        <v>860</v>
      </c>
      <c r="C47" s="44">
        <v>2155</v>
      </c>
      <c r="D47" s="44">
        <v>482</v>
      </c>
      <c r="E47" s="44">
        <v>9113</v>
      </c>
      <c r="F47" s="44">
        <v>2236</v>
      </c>
      <c r="G47" s="44">
        <v>9176</v>
      </c>
      <c r="H47" s="44">
        <f t="shared" si="2"/>
        <v>24022</v>
      </c>
    </row>
  </sheetData>
  <sheetProtection/>
  <mergeCells count="10">
    <mergeCell ref="F28:F29"/>
    <mergeCell ref="B28:C28"/>
    <mergeCell ref="D28:E28"/>
    <mergeCell ref="B27:G27"/>
    <mergeCell ref="G6:G7"/>
    <mergeCell ref="B5:G5"/>
    <mergeCell ref="G28:G29"/>
    <mergeCell ref="B6:C6"/>
    <mergeCell ref="D6:E6"/>
    <mergeCell ref="F6:F7"/>
  </mergeCells>
  <printOptions/>
  <pageMargins left="0.49" right="0.38" top="0.77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5.421875" style="1" bestFit="1" customWidth="1"/>
    <col min="8" max="8" width="15.7109375" style="1" bestFit="1" customWidth="1"/>
    <col min="9" max="9" width="14.140625" style="1" customWidth="1"/>
    <col min="10" max="10" width="14.8515625" style="1" customWidth="1"/>
    <col min="11" max="11" width="13.8515625" style="1" customWidth="1"/>
    <col min="12" max="12" width="15.421875" style="1" bestFit="1" customWidth="1"/>
    <col min="13" max="13" width="15.57421875" style="1" customWidth="1"/>
    <col min="14" max="14" width="15.28125" style="1" customWidth="1"/>
    <col min="15" max="15" width="13.8515625" style="1" customWidth="1"/>
    <col min="16" max="16" width="12.8515625" style="1" customWidth="1"/>
    <col min="17" max="17" width="15.421875" style="1" customWidth="1"/>
    <col min="18" max="18" width="15.57421875" style="1" customWidth="1"/>
    <col min="19" max="19" width="14.7109375" style="1" customWidth="1"/>
    <col min="20" max="20" width="12.8515625" style="1" customWidth="1"/>
    <col min="21" max="21" width="14.7109375" style="1" customWidth="1"/>
    <col min="22" max="22" width="14.57421875" style="1" bestFit="1" customWidth="1"/>
    <col min="23" max="23" width="14.00390625" style="1" bestFit="1" customWidth="1"/>
    <col min="24" max="24" width="12.8515625" style="1" customWidth="1"/>
    <col min="25" max="25" width="14.28125" style="1" customWidth="1"/>
    <col min="26" max="26" width="15.00390625" style="1" customWidth="1"/>
    <col min="27" max="27" width="14.00390625" style="1" bestFit="1" customWidth="1"/>
    <col min="28" max="28" width="12.8515625" style="1" bestFit="1" customWidth="1"/>
    <col min="29" max="29" width="14.7109375" style="1" customWidth="1"/>
    <col min="30" max="30" width="14.57421875" style="1" bestFit="1" customWidth="1"/>
    <col min="31" max="31" width="14.00390625" style="1" customWidth="1"/>
    <col min="32" max="32" width="12.8515625" style="1" bestFit="1" customWidth="1"/>
    <col min="33" max="33" width="14.00390625" style="1" customWidth="1"/>
    <col min="34" max="34" width="14.7109375" style="1" customWidth="1"/>
    <col min="35" max="35" width="14.421875" style="1" customWidth="1"/>
    <col min="36" max="36" width="12.7109375" style="1" customWidth="1"/>
    <col min="37" max="37" width="14.28125" style="1" bestFit="1" customWidth="1"/>
    <col min="38" max="16384" width="11.421875" style="1" customWidth="1"/>
  </cols>
  <sheetData>
    <row r="1" spans="38:43" ht="15" customHeight="1">
      <c r="AL1" s="3"/>
      <c r="AM1" s="3"/>
      <c r="AN1" s="3"/>
      <c r="AO1" s="3"/>
      <c r="AP1" s="3"/>
      <c r="AQ1" s="3"/>
    </row>
    <row r="2" spans="2:33" ht="39.7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17" ht="39.75" customHeight="1">
      <c r="A3" s="4"/>
      <c r="B3" s="4"/>
      <c r="Q3"/>
    </row>
    <row r="4" spans="1:2" ht="15" customHeight="1">
      <c r="A4"/>
      <c r="B4" s="6"/>
    </row>
    <row r="5" spans="1:38" ht="39.75" customHeight="1" thickBot="1">
      <c r="A5" s="22"/>
      <c r="B5" s="96" t="s">
        <v>96</v>
      </c>
      <c r="C5" s="96"/>
      <c r="D5" s="96"/>
      <c r="E5" s="97"/>
      <c r="F5" s="96" t="s">
        <v>97</v>
      </c>
      <c r="G5" s="96"/>
      <c r="H5" s="96"/>
      <c r="I5" s="97"/>
      <c r="J5" s="96" t="s">
        <v>55</v>
      </c>
      <c r="K5" s="96"/>
      <c r="L5" s="96"/>
      <c r="M5" s="97"/>
      <c r="N5" s="96" t="s">
        <v>56</v>
      </c>
      <c r="O5" s="96"/>
      <c r="P5" s="96"/>
      <c r="Q5" s="97"/>
      <c r="R5" s="96" t="s">
        <v>57</v>
      </c>
      <c r="S5" s="96"/>
      <c r="T5" s="96"/>
      <c r="U5" s="97"/>
      <c r="V5" s="96" t="s">
        <v>58</v>
      </c>
      <c r="W5" s="96"/>
      <c r="X5" s="96"/>
      <c r="Y5" s="97"/>
      <c r="Z5" s="96" t="s">
        <v>98</v>
      </c>
      <c r="AA5" s="96"/>
      <c r="AB5" s="96"/>
      <c r="AC5" s="97"/>
      <c r="AD5" s="96" t="s">
        <v>134</v>
      </c>
      <c r="AE5" s="96"/>
      <c r="AF5" s="96"/>
      <c r="AG5" s="97"/>
      <c r="AH5" s="96" t="s">
        <v>99</v>
      </c>
      <c r="AI5" s="96"/>
      <c r="AJ5" s="96"/>
      <c r="AK5" s="96"/>
      <c r="AL5" s="11"/>
    </row>
    <row r="6" spans="1:37" ht="39.75" customHeight="1" thickBot="1">
      <c r="A6" s="23"/>
      <c r="B6" s="41" t="s">
        <v>95</v>
      </c>
      <c r="C6" s="41" t="s">
        <v>59</v>
      </c>
      <c r="D6" s="41" t="s">
        <v>60</v>
      </c>
      <c r="E6" s="41" t="s">
        <v>61</v>
      </c>
      <c r="F6" s="41" t="s">
        <v>95</v>
      </c>
      <c r="G6" s="41" t="s">
        <v>59</v>
      </c>
      <c r="H6" s="41" t="s">
        <v>60</v>
      </c>
      <c r="I6" s="41" t="s">
        <v>61</v>
      </c>
      <c r="J6" s="41" t="s">
        <v>95</v>
      </c>
      <c r="K6" s="41" t="s">
        <v>59</v>
      </c>
      <c r="L6" s="41" t="s">
        <v>60</v>
      </c>
      <c r="M6" s="41" t="s">
        <v>61</v>
      </c>
      <c r="N6" s="41" t="s">
        <v>95</v>
      </c>
      <c r="O6" s="41" t="s">
        <v>59</v>
      </c>
      <c r="P6" s="41" t="s">
        <v>60</v>
      </c>
      <c r="Q6" s="41" t="s">
        <v>61</v>
      </c>
      <c r="R6" s="41" t="s">
        <v>95</v>
      </c>
      <c r="S6" s="41" t="s">
        <v>59</v>
      </c>
      <c r="T6" s="41" t="s">
        <v>60</v>
      </c>
      <c r="U6" s="41" t="s">
        <v>61</v>
      </c>
      <c r="V6" s="41" t="s">
        <v>95</v>
      </c>
      <c r="W6" s="41" t="s">
        <v>59</v>
      </c>
      <c r="X6" s="41" t="s">
        <v>60</v>
      </c>
      <c r="Y6" s="41" t="s">
        <v>61</v>
      </c>
      <c r="Z6" s="41" t="s">
        <v>95</v>
      </c>
      <c r="AA6" s="41" t="s">
        <v>59</v>
      </c>
      <c r="AB6" s="41" t="s">
        <v>60</v>
      </c>
      <c r="AC6" s="41" t="s">
        <v>61</v>
      </c>
      <c r="AD6" s="41" t="s">
        <v>95</v>
      </c>
      <c r="AE6" s="41" t="s">
        <v>59</v>
      </c>
      <c r="AF6" s="41" t="s">
        <v>60</v>
      </c>
      <c r="AG6" s="41" t="s">
        <v>61</v>
      </c>
      <c r="AH6" s="41" t="s">
        <v>95</v>
      </c>
      <c r="AI6" s="41" t="s">
        <v>59</v>
      </c>
      <c r="AJ6" s="41" t="s">
        <v>60</v>
      </c>
      <c r="AK6" s="41" t="s">
        <v>61</v>
      </c>
    </row>
    <row r="7" spans="1:37" ht="19.5" customHeight="1" thickBot="1">
      <c r="A7" s="33" t="s">
        <v>23</v>
      </c>
      <c r="B7" s="42">
        <v>4157</v>
      </c>
      <c r="C7" s="42">
        <v>44</v>
      </c>
      <c r="D7" s="42">
        <v>4209</v>
      </c>
      <c r="E7" s="42">
        <v>1093</v>
      </c>
      <c r="F7" s="42">
        <v>915</v>
      </c>
      <c r="G7" s="42">
        <v>0</v>
      </c>
      <c r="H7" s="42">
        <v>918</v>
      </c>
      <c r="I7" s="42">
        <v>3</v>
      </c>
      <c r="J7" s="42">
        <v>5</v>
      </c>
      <c r="K7" s="42">
        <v>0</v>
      </c>
      <c r="L7" s="42">
        <v>4</v>
      </c>
      <c r="M7" s="42">
        <v>8</v>
      </c>
      <c r="N7" s="42">
        <v>2392</v>
      </c>
      <c r="O7" s="42">
        <v>36</v>
      </c>
      <c r="P7" s="42">
        <v>2416</v>
      </c>
      <c r="Q7" s="42">
        <v>812</v>
      </c>
      <c r="R7" s="42">
        <v>426</v>
      </c>
      <c r="S7" s="42">
        <v>3</v>
      </c>
      <c r="T7" s="42">
        <v>436</v>
      </c>
      <c r="U7" s="42">
        <v>201</v>
      </c>
      <c r="V7" s="42">
        <v>0</v>
      </c>
      <c r="W7" s="42">
        <v>0</v>
      </c>
      <c r="X7" s="42">
        <v>0</v>
      </c>
      <c r="Y7" s="42">
        <v>0</v>
      </c>
      <c r="Z7" s="42">
        <v>418</v>
      </c>
      <c r="AA7" s="42">
        <v>5</v>
      </c>
      <c r="AB7" s="42">
        <v>432</v>
      </c>
      <c r="AC7" s="42">
        <v>68</v>
      </c>
      <c r="AD7" s="42">
        <v>0</v>
      </c>
      <c r="AE7" s="42">
        <v>0</v>
      </c>
      <c r="AF7" s="42">
        <v>0</v>
      </c>
      <c r="AG7" s="42">
        <v>0</v>
      </c>
      <c r="AH7" s="42">
        <v>1</v>
      </c>
      <c r="AI7" s="42">
        <v>0</v>
      </c>
      <c r="AJ7" s="42">
        <v>3</v>
      </c>
      <c r="AK7" s="42">
        <v>1</v>
      </c>
    </row>
    <row r="8" spans="1:37" ht="19.5" customHeight="1" thickBot="1">
      <c r="A8" s="34" t="s">
        <v>24</v>
      </c>
      <c r="B8" s="42">
        <v>453</v>
      </c>
      <c r="C8" s="42">
        <v>3</v>
      </c>
      <c r="D8" s="42">
        <v>493</v>
      </c>
      <c r="E8" s="42">
        <v>77</v>
      </c>
      <c r="F8" s="42">
        <v>35</v>
      </c>
      <c r="G8" s="42">
        <v>0</v>
      </c>
      <c r="H8" s="42">
        <v>35</v>
      </c>
      <c r="I8" s="42">
        <v>0</v>
      </c>
      <c r="J8" s="42">
        <v>2</v>
      </c>
      <c r="K8" s="42">
        <v>0</v>
      </c>
      <c r="L8" s="42">
        <v>2</v>
      </c>
      <c r="M8" s="42">
        <v>0</v>
      </c>
      <c r="N8" s="42">
        <v>311</v>
      </c>
      <c r="O8" s="42">
        <v>3</v>
      </c>
      <c r="P8" s="42">
        <v>348</v>
      </c>
      <c r="Q8" s="42">
        <v>59</v>
      </c>
      <c r="R8" s="42">
        <v>65</v>
      </c>
      <c r="S8" s="42">
        <v>0</v>
      </c>
      <c r="T8" s="42">
        <v>69</v>
      </c>
      <c r="U8" s="42">
        <v>14</v>
      </c>
      <c r="V8" s="42">
        <v>0</v>
      </c>
      <c r="W8" s="42">
        <v>0</v>
      </c>
      <c r="X8" s="42">
        <v>0</v>
      </c>
      <c r="Y8" s="42">
        <v>0</v>
      </c>
      <c r="Z8" s="42">
        <v>40</v>
      </c>
      <c r="AA8" s="42">
        <v>0</v>
      </c>
      <c r="AB8" s="42">
        <v>38</v>
      </c>
      <c r="AC8" s="42">
        <v>4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1</v>
      </c>
      <c r="AK8" s="42">
        <v>0</v>
      </c>
    </row>
    <row r="9" spans="1:37" ht="19.5" customHeight="1" thickBot="1">
      <c r="A9" s="34" t="s">
        <v>25</v>
      </c>
      <c r="B9" s="43">
        <v>609</v>
      </c>
      <c r="C9" s="43">
        <v>13</v>
      </c>
      <c r="D9" s="43">
        <v>637</v>
      </c>
      <c r="E9" s="43">
        <v>141</v>
      </c>
      <c r="F9" s="43">
        <v>162</v>
      </c>
      <c r="G9" s="43">
        <v>0</v>
      </c>
      <c r="H9" s="43">
        <v>163</v>
      </c>
      <c r="I9" s="43">
        <v>0</v>
      </c>
      <c r="J9" s="43">
        <v>3</v>
      </c>
      <c r="K9" s="43">
        <v>0</v>
      </c>
      <c r="L9" s="43">
        <v>5</v>
      </c>
      <c r="M9" s="43">
        <v>1</v>
      </c>
      <c r="N9" s="43">
        <v>305</v>
      </c>
      <c r="O9" s="43">
        <v>9</v>
      </c>
      <c r="P9" s="43">
        <v>311</v>
      </c>
      <c r="Q9" s="43">
        <v>104</v>
      </c>
      <c r="R9" s="43">
        <v>97</v>
      </c>
      <c r="S9" s="43">
        <v>0</v>
      </c>
      <c r="T9" s="43">
        <v>107</v>
      </c>
      <c r="U9" s="43">
        <v>36</v>
      </c>
      <c r="V9" s="43">
        <v>0</v>
      </c>
      <c r="W9" s="43">
        <v>0</v>
      </c>
      <c r="X9" s="43">
        <v>0</v>
      </c>
      <c r="Y9" s="43">
        <v>0</v>
      </c>
      <c r="Z9" s="43">
        <v>42</v>
      </c>
      <c r="AA9" s="43">
        <v>4</v>
      </c>
      <c r="AB9" s="43">
        <v>51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</row>
    <row r="10" spans="1:37" ht="19.5" customHeight="1" thickBot="1">
      <c r="A10" s="34" t="s">
        <v>26</v>
      </c>
      <c r="B10" s="42">
        <v>1898</v>
      </c>
      <c r="C10" s="42">
        <v>4</v>
      </c>
      <c r="D10" s="42">
        <v>1885</v>
      </c>
      <c r="E10" s="42">
        <v>610</v>
      </c>
      <c r="F10" s="42">
        <v>87</v>
      </c>
      <c r="G10" s="42">
        <v>0</v>
      </c>
      <c r="H10" s="42">
        <v>86</v>
      </c>
      <c r="I10" s="42">
        <v>0</v>
      </c>
      <c r="J10" s="42">
        <v>0</v>
      </c>
      <c r="K10" s="42">
        <v>0</v>
      </c>
      <c r="L10" s="42">
        <v>2</v>
      </c>
      <c r="M10" s="42">
        <v>0</v>
      </c>
      <c r="N10" s="42">
        <v>1496</v>
      </c>
      <c r="O10" s="42">
        <v>2</v>
      </c>
      <c r="P10" s="42">
        <v>1476</v>
      </c>
      <c r="Q10" s="42">
        <v>509</v>
      </c>
      <c r="R10" s="42">
        <v>127</v>
      </c>
      <c r="S10" s="42">
        <v>2</v>
      </c>
      <c r="T10" s="42">
        <v>127</v>
      </c>
      <c r="U10" s="42">
        <v>47</v>
      </c>
      <c r="V10" s="42">
        <v>0</v>
      </c>
      <c r="W10" s="42">
        <v>0</v>
      </c>
      <c r="X10" s="42">
        <v>0</v>
      </c>
      <c r="Y10" s="42">
        <v>0</v>
      </c>
      <c r="Z10" s="42">
        <v>188</v>
      </c>
      <c r="AA10" s="42">
        <v>0</v>
      </c>
      <c r="AB10" s="42">
        <v>194</v>
      </c>
      <c r="AC10" s="42">
        <v>54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</row>
    <row r="11" spans="1:37" ht="19.5" customHeight="1" thickBot="1">
      <c r="A11" s="34" t="s">
        <v>27</v>
      </c>
      <c r="B11" s="42">
        <v>1398</v>
      </c>
      <c r="C11" s="42">
        <v>18</v>
      </c>
      <c r="D11" s="42">
        <v>1382</v>
      </c>
      <c r="E11" s="42">
        <v>351</v>
      </c>
      <c r="F11" s="42">
        <v>386</v>
      </c>
      <c r="G11" s="42">
        <v>0</v>
      </c>
      <c r="H11" s="42">
        <v>386</v>
      </c>
      <c r="I11" s="42">
        <v>0</v>
      </c>
      <c r="J11" s="42">
        <v>6</v>
      </c>
      <c r="K11" s="42">
        <v>0</v>
      </c>
      <c r="L11" s="42">
        <v>7</v>
      </c>
      <c r="M11" s="42">
        <v>3</v>
      </c>
      <c r="N11" s="42">
        <v>581</v>
      </c>
      <c r="O11" s="42">
        <v>11</v>
      </c>
      <c r="P11" s="42">
        <v>570</v>
      </c>
      <c r="Q11" s="42">
        <v>247</v>
      </c>
      <c r="R11" s="42">
        <v>107</v>
      </c>
      <c r="S11" s="42">
        <v>0</v>
      </c>
      <c r="T11" s="42">
        <v>90</v>
      </c>
      <c r="U11" s="42">
        <v>66</v>
      </c>
      <c r="V11" s="42">
        <v>0</v>
      </c>
      <c r="W11" s="42">
        <v>0</v>
      </c>
      <c r="X11" s="42">
        <v>0</v>
      </c>
      <c r="Y11" s="42">
        <v>0</v>
      </c>
      <c r="Z11" s="42">
        <v>317</v>
      </c>
      <c r="AA11" s="42">
        <v>7</v>
      </c>
      <c r="AB11" s="42">
        <v>329</v>
      </c>
      <c r="AC11" s="42">
        <v>34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0</v>
      </c>
      <c r="AJ11" s="42">
        <v>0</v>
      </c>
      <c r="AK11" s="42">
        <v>1</v>
      </c>
    </row>
    <row r="12" spans="1:37" ht="19.5" customHeight="1" thickBot="1">
      <c r="A12" s="34" t="s">
        <v>28</v>
      </c>
      <c r="B12" s="43">
        <v>207</v>
      </c>
      <c r="C12" s="43">
        <v>3</v>
      </c>
      <c r="D12" s="43">
        <v>203</v>
      </c>
      <c r="E12" s="43">
        <v>69</v>
      </c>
      <c r="F12" s="43">
        <v>94</v>
      </c>
      <c r="G12" s="43">
        <v>0</v>
      </c>
      <c r="H12" s="43">
        <v>95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80</v>
      </c>
      <c r="O12" s="43">
        <v>3</v>
      </c>
      <c r="P12" s="43">
        <v>75</v>
      </c>
      <c r="Q12" s="43">
        <v>55</v>
      </c>
      <c r="R12" s="43">
        <v>20</v>
      </c>
      <c r="S12" s="43">
        <v>0</v>
      </c>
      <c r="T12" s="43">
        <v>21</v>
      </c>
      <c r="U12" s="43">
        <v>11</v>
      </c>
      <c r="V12" s="43">
        <v>0</v>
      </c>
      <c r="W12" s="43">
        <v>0</v>
      </c>
      <c r="X12" s="43">
        <v>0</v>
      </c>
      <c r="Y12" s="43">
        <v>0</v>
      </c>
      <c r="Z12" s="43">
        <v>13</v>
      </c>
      <c r="AA12" s="43">
        <v>0</v>
      </c>
      <c r="AB12" s="43">
        <v>12</v>
      </c>
      <c r="AC12" s="43">
        <v>3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</row>
    <row r="13" spans="1:37" ht="19.5" customHeight="1" thickBot="1">
      <c r="A13" s="34" t="s">
        <v>29</v>
      </c>
      <c r="B13" s="42">
        <v>1062</v>
      </c>
      <c r="C13" s="42">
        <v>2</v>
      </c>
      <c r="D13" s="42">
        <v>1040</v>
      </c>
      <c r="E13" s="42">
        <v>462</v>
      </c>
      <c r="F13" s="42">
        <v>101</v>
      </c>
      <c r="G13" s="42">
        <v>0</v>
      </c>
      <c r="H13" s="42">
        <v>101</v>
      </c>
      <c r="I13" s="42">
        <v>0</v>
      </c>
      <c r="J13" s="42">
        <v>4</v>
      </c>
      <c r="K13" s="42">
        <v>0</v>
      </c>
      <c r="L13" s="42">
        <v>6</v>
      </c>
      <c r="M13" s="42">
        <v>2</v>
      </c>
      <c r="N13" s="42">
        <v>745</v>
      </c>
      <c r="O13" s="42">
        <v>2</v>
      </c>
      <c r="P13" s="42">
        <v>728</v>
      </c>
      <c r="Q13" s="42">
        <v>354</v>
      </c>
      <c r="R13" s="42">
        <v>145</v>
      </c>
      <c r="S13" s="42">
        <v>0</v>
      </c>
      <c r="T13" s="42">
        <v>144</v>
      </c>
      <c r="U13" s="42">
        <v>85</v>
      </c>
      <c r="V13" s="42">
        <v>0</v>
      </c>
      <c r="W13" s="42">
        <v>0</v>
      </c>
      <c r="X13" s="42">
        <v>0</v>
      </c>
      <c r="Y13" s="42">
        <v>0</v>
      </c>
      <c r="Z13" s="42">
        <v>67</v>
      </c>
      <c r="AA13" s="42">
        <v>0</v>
      </c>
      <c r="AB13" s="42">
        <v>61</v>
      </c>
      <c r="AC13" s="42">
        <v>21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</row>
    <row r="14" spans="1:37" ht="19.5" customHeight="1" thickBot="1">
      <c r="A14" s="34" t="s">
        <v>30</v>
      </c>
      <c r="B14" s="42">
        <v>675</v>
      </c>
      <c r="C14" s="42">
        <v>5</v>
      </c>
      <c r="D14" s="42">
        <v>583</v>
      </c>
      <c r="E14" s="42">
        <v>403</v>
      </c>
      <c r="F14" s="42">
        <v>162</v>
      </c>
      <c r="G14" s="42">
        <v>0</v>
      </c>
      <c r="H14" s="42">
        <v>163</v>
      </c>
      <c r="I14" s="42">
        <v>2</v>
      </c>
      <c r="J14" s="42">
        <v>1</v>
      </c>
      <c r="K14" s="42">
        <v>0</v>
      </c>
      <c r="L14" s="42">
        <v>2</v>
      </c>
      <c r="M14" s="42">
        <v>0</v>
      </c>
      <c r="N14" s="42">
        <v>416</v>
      </c>
      <c r="O14" s="42">
        <v>5</v>
      </c>
      <c r="P14" s="42">
        <v>334</v>
      </c>
      <c r="Q14" s="42">
        <v>332</v>
      </c>
      <c r="R14" s="42">
        <v>69</v>
      </c>
      <c r="S14" s="42">
        <v>0</v>
      </c>
      <c r="T14" s="42">
        <v>58</v>
      </c>
      <c r="U14" s="42">
        <v>60</v>
      </c>
      <c r="V14" s="42">
        <v>0</v>
      </c>
      <c r="W14" s="42">
        <v>0</v>
      </c>
      <c r="X14" s="42">
        <v>0</v>
      </c>
      <c r="Y14" s="42">
        <v>0</v>
      </c>
      <c r="Z14" s="42">
        <v>26</v>
      </c>
      <c r="AA14" s="42">
        <v>0</v>
      </c>
      <c r="AB14" s="42">
        <v>26</v>
      </c>
      <c r="AC14" s="42">
        <v>8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0</v>
      </c>
      <c r="AJ14" s="42">
        <v>0</v>
      </c>
      <c r="AK14" s="42">
        <v>1</v>
      </c>
    </row>
    <row r="15" spans="1:37" ht="19.5" customHeight="1" thickBot="1">
      <c r="A15" s="34" t="s">
        <v>31</v>
      </c>
      <c r="B15" s="43">
        <v>2527</v>
      </c>
      <c r="C15" s="43">
        <v>12</v>
      </c>
      <c r="D15" s="43">
        <v>2461</v>
      </c>
      <c r="E15" s="43">
        <v>935</v>
      </c>
      <c r="F15" s="43">
        <v>853</v>
      </c>
      <c r="G15" s="43">
        <v>0</v>
      </c>
      <c r="H15" s="43">
        <v>854</v>
      </c>
      <c r="I15" s="43">
        <v>1</v>
      </c>
      <c r="J15" s="43">
        <v>4</v>
      </c>
      <c r="K15" s="43">
        <v>0</v>
      </c>
      <c r="L15" s="43">
        <v>6</v>
      </c>
      <c r="M15" s="43">
        <v>3</v>
      </c>
      <c r="N15" s="43">
        <v>1083</v>
      </c>
      <c r="O15" s="43">
        <v>12</v>
      </c>
      <c r="P15" s="43">
        <v>1016</v>
      </c>
      <c r="Q15" s="43">
        <v>745</v>
      </c>
      <c r="R15" s="43">
        <v>377</v>
      </c>
      <c r="S15" s="43">
        <v>0</v>
      </c>
      <c r="T15" s="43">
        <v>377</v>
      </c>
      <c r="U15" s="43">
        <v>153</v>
      </c>
      <c r="V15" s="43">
        <v>0</v>
      </c>
      <c r="W15" s="43">
        <v>0</v>
      </c>
      <c r="X15" s="43">
        <v>0</v>
      </c>
      <c r="Y15" s="43">
        <v>0</v>
      </c>
      <c r="Z15" s="43">
        <v>208</v>
      </c>
      <c r="AA15" s="43">
        <v>0</v>
      </c>
      <c r="AB15" s="43">
        <v>206</v>
      </c>
      <c r="AC15" s="43">
        <v>31</v>
      </c>
      <c r="AD15" s="43">
        <v>0</v>
      </c>
      <c r="AE15" s="43">
        <v>0</v>
      </c>
      <c r="AF15" s="43">
        <v>0</v>
      </c>
      <c r="AG15" s="43">
        <v>0</v>
      </c>
      <c r="AH15" s="43">
        <v>2</v>
      </c>
      <c r="AI15" s="43">
        <v>0</v>
      </c>
      <c r="AJ15" s="43">
        <v>2</v>
      </c>
      <c r="AK15" s="43">
        <v>2</v>
      </c>
    </row>
    <row r="16" spans="1:37" ht="19.5" customHeight="1" thickBot="1">
      <c r="A16" s="34" t="s">
        <v>32</v>
      </c>
      <c r="B16" s="42">
        <v>2477</v>
      </c>
      <c r="C16" s="42">
        <v>5</v>
      </c>
      <c r="D16" s="42">
        <v>2484</v>
      </c>
      <c r="E16" s="42">
        <v>661</v>
      </c>
      <c r="F16" s="42">
        <v>532</v>
      </c>
      <c r="G16" s="42">
        <v>0</v>
      </c>
      <c r="H16" s="42">
        <v>528</v>
      </c>
      <c r="I16" s="42">
        <v>1</v>
      </c>
      <c r="J16" s="42">
        <v>5</v>
      </c>
      <c r="K16" s="42">
        <v>0</v>
      </c>
      <c r="L16" s="42">
        <v>5</v>
      </c>
      <c r="M16" s="42">
        <v>7</v>
      </c>
      <c r="N16" s="42">
        <v>1414</v>
      </c>
      <c r="O16" s="42">
        <v>3</v>
      </c>
      <c r="P16" s="42">
        <v>1408</v>
      </c>
      <c r="Q16" s="42">
        <v>492</v>
      </c>
      <c r="R16" s="42">
        <v>235</v>
      </c>
      <c r="S16" s="42">
        <v>1</v>
      </c>
      <c r="T16" s="42">
        <v>239</v>
      </c>
      <c r="U16" s="42">
        <v>110</v>
      </c>
      <c r="V16" s="42">
        <v>0</v>
      </c>
      <c r="W16" s="42">
        <v>0</v>
      </c>
      <c r="X16" s="42">
        <v>0</v>
      </c>
      <c r="Y16" s="42">
        <v>0</v>
      </c>
      <c r="Z16" s="42">
        <v>288</v>
      </c>
      <c r="AA16" s="42">
        <v>1</v>
      </c>
      <c r="AB16" s="42">
        <v>303</v>
      </c>
      <c r="AC16" s="42">
        <v>49</v>
      </c>
      <c r="AD16" s="42">
        <v>0</v>
      </c>
      <c r="AE16" s="42">
        <v>0</v>
      </c>
      <c r="AF16" s="42">
        <v>0</v>
      </c>
      <c r="AG16" s="42">
        <v>0</v>
      </c>
      <c r="AH16" s="42">
        <v>3</v>
      </c>
      <c r="AI16" s="42">
        <v>0</v>
      </c>
      <c r="AJ16" s="42">
        <v>1</v>
      </c>
      <c r="AK16" s="42">
        <v>2</v>
      </c>
    </row>
    <row r="17" spans="1:37" ht="19.5" customHeight="1" thickBot="1">
      <c r="A17" s="34" t="s">
        <v>33</v>
      </c>
      <c r="B17" s="42">
        <v>566</v>
      </c>
      <c r="C17" s="42">
        <v>1</v>
      </c>
      <c r="D17" s="42">
        <v>550</v>
      </c>
      <c r="E17" s="42">
        <v>222</v>
      </c>
      <c r="F17" s="42">
        <v>74</v>
      </c>
      <c r="G17" s="42">
        <v>0</v>
      </c>
      <c r="H17" s="42">
        <v>74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356</v>
      </c>
      <c r="O17" s="42">
        <v>1</v>
      </c>
      <c r="P17" s="42">
        <v>342</v>
      </c>
      <c r="Q17" s="42">
        <v>178</v>
      </c>
      <c r="R17" s="42">
        <v>68</v>
      </c>
      <c r="S17" s="42">
        <v>0</v>
      </c>
      <c r="T17" s="42">
        <v>66</v>
      </c>
      <c r="U17" s="42">
        <v>38</v>
      </c>
      <c r="V17" s="42">
        <v>0</v>
      </c>
      <c r="W17" s="42">
        <v>0</v>
      </c>
      <c r="X17" s="42">
        <v>0</v>
      </c>
      <c r="Y17" s="42">
        <v>0</v>
      </c>
      <c r="Z17" s="42">
        <v>68</v>
      </c>
      <c r="AA17" s="42">
        <v>0</v>
      </c>
      <c r="AB17" s="42">
        <v>68</v>
      </c>
      <c r="AC17" s="42">
        <v>6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</row>
    <row r="18" spans="1:37" ht="19.5" customHeight="1" thickBot="1">
      <c r="A18" s="34" t="s">
        <v>34</v>
      </c>
      <c r="B18" s="43">
        <v>1225</v>
      </c>
      <c r="C18" s="43">
        <v>4</v>
      </c>
      <c r="D18" s="43">
        <v>1244</v>
      </c>
      <c r="E18" s="43">
        <v>476</v>
      </c>
      <c r="F18" s="43">
        <v>155</v>
      </c>
      <c r="G18" s="43">
        <v>0</v>
      </c>
      <c r="H18" s="43">
        <v>153</v>
      </c>
      <c r="I18" s="43">
        <v>3</v>
      </c>
      <c r="J18" s="43">
        <v>1</v>
      </c>
      <c r="K18" s="43">
        <v>0</v>
      </c>
      <c r="L18" s="43">
        <v>2</v>
      </c>
      <c r="M18" s="43">
        <v>1</v>
      </c>
      <c r="N18" s="43">
        <v>848</v>
      </c>
      <c r="O18" s="43">
        <v>4</v>
      </c>
      <c r="P18" s="43">
        <v>864</v>
      </c>
      <c r="Q18" s="43">
        <v>382</v>
      </c>
      <c r="R18" s="43">
        <v>105</v>
      </c>
      <c r="S18" s="43">
        <v>0</v>
      </c>
      <c r="T18" s="43">
        <v>112</v>
      </c>
      <c r="U18" s="43">
        <v>52</v>
      </c>
      <c r="V18" s="43">
        <v>0</v>
      </c>
      <c r="W18" s="43">
        <v>0</v>
      </c>
      <c r="X18" s="43">
        <v>0</v>
      </c>
      <c r="Y18" s="43">
        <v>0</v>
      </c>
      <c r="Z18" s="43">
        <v>116</v>
      </c>
      <c r="AA18" s="43">
        <v>0</v>
      </c>
      <c r="AB18" s="43">
        <v>113</v>
      </c>
      <c r="AC18" s="43">
        <v>38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</row>
    <row r="19" spans="1:37" ht="19.5" customHeight="1" thickBot="1">
      <c r="A19" s="34" t="s">
        <v>35</v>
      </c>
      <c r="B19" s="42">
        <v>2606</v>
      </c>
      <c r="C19" s="42">
        <v>18</v>
      </c>
      <c r="D19" s="42">
        <v>2549</v>
      </c>
      <c r="E19" s="42">
        <v>745</v>
      </c>
      <c r="F19" s="42">
        <v>560</v>
      </c>
      <c r="G19" s="42">
        <v>0</v>
      </c>
      <c r="H19" s="42">
        <v>560</v>
      </c>
      <c r="I19" s="42">
        <v>1</v>
      </c>
      <c r="J19" s="42">
        <v>10</v>
      </c>
      <c r="K19" s="42">
        <v>0</v>
      </c>
      <c r="L19" s="42">
        <v>14</v>
      </c>
      <c r="M19" s="42">
        <v>6</v>
      </c>
      <c r="N19" s="42">
        <v>1594</v>
      </c>
      <c r="O19" s="42">
        <v>12</v>
      </c>
      <c r="P19" s="42">
        <v>1531</v>
      </c>
      <c r="Q19" s="42">
        <v>576</v>
      </c>
      <c r="R19" s="42">
        <v>259</v>
      </c>
      <c r="S19" s="42">
        <v>4</v>
      </c>
      <c r="T19" s="42">
        <v>260</v>
      </c>
      <c r="U19" s="42">
        <v>126</v>
      </c>
      <c r="V19" s="42">
        <v>0</v>
      </c>
      <c r="W19" s="42">
        <v>0</v>
      </c>
      <c r="X19" s="42">
        <v>0</v>
      </c>
      <c r="Y19" s="42">
        <v>0</v>
      </c>
      <c r="Z19" s="42">
        <v>183</v>
      </c>
      <c r="AA19" s="42">
        <v>2</v>
      </c>
      <c r="AB19" s="42">
        <v>184</v>
      </c>
      <c r="AC19" s="42">
        <v>36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</row>
    <row r="20" spans="1:37" ht="19.5" customHeight="1" thickBot="1">
      <c r="A20" s="34" t="s">
        <v>36</v>
      </c>
      <c r="B20" s="42">
        <v>1342</v>
      </c>
      <c r="C20" s="42">
        <v>23</v>
      </c>
      <c r="D20" s="42">
        <v>1380</v>
      </c>
      <c r="E20" s="42">
        <v>315</v>
      </c>
      <c r="F20" s="42">
        <v>428</v>
      </c>
      <c r="G20" s="42">
        <v>1</v>
      </c>
      <c r="H20" s="42">
        <v>426</v>
      </c>
      <c r="I20" s="42">
        <v>4</v>
      </c>
      <c r="J20" s="42">
        <v>2</v>
      </c>
      <c r="K20" s="42">
        <v>0</v>
      </c>
      <c r="L20" s="42">
        <v>0</v>
      </c>
      <c r="M20" s="42">
        <v>2</v>
      </c>
      <c r="N20" s="42">
        <v>665</v>
      </c>
      <c r="O20" s="42">
        <v>20</v>
      </c>
      <c r="P20" s="42">
        <v>698</v>
      </c>
      <c r="Q20" s="42">
        <v>212</v>
      </c>
      <c r="R20" s="42">
        <v>80</v>
      </c>
      <c r="S20" s="42">
        <v>1</v>
      </c>
      <c r="T20" s="42">
        <v>80</v>
      </c>
      <c r="U20" s="42">
        <v>47</v>
      </c>
      <c r="V20" s="42">
        <v>0</v>
      </c>
      <c r="W20" s="42">
        <v>0</v>
      </c>
      <c r="X20" s="42">
        <v>0</v>
      </c>
      <c r="Y20" s="42">
        <v>0</v>
      </c>
      <c r="Z20" s="42">
        <v>167</v>
      </c>
      <c r="AA20" s="42">
        <v>1</v>
      </c>
      <c r="AB20" s="42">
        <v>176</v>
      </c>
      <c r="AC20" s="42">
        <v>49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1</v>
      </c>
    </row>
    <row r="21" spans="1:37" ht="19.5" customHeight="1" thickBot="1">
      <c r="A21" s="34" t="s">
        <v>37</v>
      </c>
      <c r="B21" s="43">
        <v>320</v>
      </c>
      <c r="C21" s="43">
        <v>2</v>
      </c>
      <c r="D21" s="43">
        <v>286</v>
      </c>
      <c r="E21" s="43">
        <v>102</v>
      </c>
      <c r="F21" s="43">
        <v>9</v>
      </c>
      <c r="G21" s="43">
        <v>0</v>
      </c>
      <c r="H21" s="43">
        <v>9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278</v>
      </c>
      <c r="O21" s="43">
        <v>2</v>
      </c>
      <c r="P21" s="43">
        <v>252</v>
      </c>
      <c r="Q21" s="43">
        <v>91</v>
      </c>
      <c r="R21" s="43">
        <v>26</v>
      </c>
      <c r="S21" s="43">
        <v>0</v>
      </c>
      <c r="T21" s="43">
        <v>21</v>
      </c>
      <c r="U21" s="43">
        <v>7</v>
      </c>
      <c r="V21" s="43">
        <v>0</v>
      </c>
      <c r="W21" s="43">
        <v>0</v>
      </c>
      <c r="X21" s="43">
        <v>0</v>
      </c>
      <c r="Y21" s="43">
        <v>0</v>
      </c>
      <c r="Z21" s="43">
        <v>7</v>
      </c>
      <c r="AA21" s="43">
        <v>0</v>
      </c>
      <c r="AB21" s="43">
        <v>4</v>
      </c>
      <c r="AC21" s="43">
        <v>4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</row>
    <row r="22" spans="1:37" ht="19.5" customHeight="1" thickBot="1">
      <c r="A22" s="35" t="s">
        <v>38</v>
      </c>
      <c r="B22" s="42">
        <v>2549</v>
      </c>
      <c r="C22" s="42">
        <v>36</v>
      </c>
      <c r="D22" s="42">
        <v>2517</v>
      </c>
      <c r="E22" s="42">
        <v>730</v>
      </c>
      <c r="F22" s="42">
        <v>374</v>
      </c>
      <c r="G22" s="42">
        <v>0</v>
      </c>
      <c r="H22" s="42">
        <v>372</v>
      </c>
      <c r="I22" s="42">
        <v>6</v>
      </c>
      <c r="J22" s="42">
        <v>13</v>
      </c>
      <c r="K22" s="42">
        <v>0</v>
      </c>
      <c r="L22" s="42">
        <v>11</v>
      </c>
      <c r="M22" s="42">
        <v>5</v>
      </c>
      <c r="N22" s="42">
        <v>1558</v>
      </c>
      <c r="O22" s="42">
        <v>29</v>
      </c>
      <c r="P22" s="42">
        <v>1505</v>
      </c>
      <c r="Q22" s="42">
        <v>506</v>
      </c>
      <c r="R22" s="42">
        <v>280</v>
      </c>
      <c r="S22" s="42">
        <v>5</v>
      </c>
      <c r="T22" s="42">
        <v>310</v>
      </c>
      <c r="U22" s="42">
        <v>145</v>
      </c>
      <c r="V22" s="42">
        <v>0</v>
      </c>
      <c r="W22" s="42">
        <v>0</v>
      </c>
      <c r="X22" s="42">
        <v>0</v>
      </c>
      <c r="Y22" s="42">
        <v>0</v>
      </c>
      <c r="Z22" s="42">
        <v>324</v>
      </c>
      <c r="AA22" s="42">
        <v>2</v>
      </c>
      <c r="AB22" s="42">
        <v>318</v>
      </c>
      <c r="AC22" s="42">
        <v>68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1</v>
      </c>
      <c r="AK22" s="42">
        <v>0</v>
      </c>
    </row>
    <row r="23" spans="1:37" ht="19.5" customHeight="1" thickBot="1">
      <c r="A23" s="36" t="s">
        <v>39</v>
      </c>
      <c r="B23" s="42">
        <v>130</v>
      </c>
      <c r="C23" s="42">
        <v>2</v>
      </c>
      <c r="D23" s="42">
        <v>119</v>
      </c>
      <c r="E23" s="42">
        <v>55</v>
      </c>
      <c r="F23" s="42">
        <v>60</v>
      </c>
      <c r="G23" s="42">
        <v>0</v>
      </c>
      <c r="H23" s="42">
        <v>60</v>
      </c>
      <c r="I23" s="42">
        <v>0</v>
      </c>
      <c r="J23" s="42">
        <v>1</v>
      </c>
      <c r="K23" s="42">
        <v>0</v>
      </c>
      <c r="L23" s="42">
        <v>1</v>
      </c>
      <c r="M23" s="42">
        <v>1</v>
      </c>
      <c r="N23" s="42">
        <v>46</v>
      </c>
      <c r="O23" s="42">
        <v>2</v>
      </c>
      <c r="P23" s="42">
        <v>35</v>
      </c>
      <c r="Q23" s="42">
        <v>45</v>
      </c>
      <c r="R23" s="42">
        <v>21</v>
      </c>
      <c r="S23" s="42">
        <v>0</v>
      </c>
      <c r="T23" s="42">
        <v>22</v>
      </c>
      <c r="U23" s="42">
        <v>8</v>
      </c>
      <c r="V23" s="42">
        <v>0</v>
      </c>
      <c r="W23" s="42">
        <v>0</v>
      </c>
      <c r="X23" s="42">
        <v>0</v>
      </c>
      <c r="Y23" s="42">
        <v>0</v>
      </c>
      <c r="Z23" s="42">
        <v>2</v>
      </c>
      <c r="AA23" s="42">
        <v>0</v>
      </c>
      <c r="AB23" s="42">
        <v>1</v>
      </c>
      <c r="AC23" s="42">
        <v>1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</row>
    <row r="24" spans="1:38" ht="19.5" customHeight="1" thickBot="1">
      <c r="A24" s="37" t="s">
        <v>40</v>
      </c>
      <c r="B24" s="44">
        <v>24201</v>
      </c>
      <c r="C24" s="44">
        <v>195</v>
      </c>
      <c r="D24" s="44">
        <v>24022</v>
      </c>
      <c r="E24" s="45">
        <v>7447</v>
      </c>
      <c r="F24" s="44">
        <v>4987</v>
      </c>
      <c r="G24" s="44">
        <v>1</v>
      </c>
      <c r="H24" s="44">
        <v>4983</v>
      </c>
      <c r="I24" s="45">
        <v>21</v>
      </c>
      <c r="J24" s="44">
        <v>57</v>
      </c>
      <c r="K24" s="44">
        <v>0</v>
      </c>
      <c r="L24" s="44">
        <v>67</v>
      </c>
      <c r="M24" s="45">
        <v>39</v>
      </c>
      <c r="N24" s="44">
        <v>14168</v>
      </c>
      <c r="O24" s="44">
        <v>156</v>
      </c>
      <c r="P24" s="44">
        <v>13909</v>
      </c>
      <c r="Q24" s="45">
        <v>5699</v>
      </c>
      <c r="R24" s="44">
        <v>2507</v>
      </c>
      <c r="S24" s="44">
        <v>16</v>
      </c>
      <c r="T24" s="44">
        <v>2539</v>
      </c>
      <c r="U24" s="45">
        <v>1206</v>
      </c>
      <c r="V24" s="44">
        <v>0</v>
      </c>
      <c r="W24" s="44">
        <v>0</v>
      </c>
      <c r="X24" s="44">
        <v>0</v>
      </c>
      <c r="Y24" s="45">
        <v>0</v>
      </c>
      <c r="Z24" s="44">
        <v>2474</v>
      </c>
      <c r="AA24" s="44">
        <v>22</v>
      </c>
      <c r="AB24" s="44">
        <v>2516</v>
      </c>
      <c r="AC24" s="45">
        <v>474</v>
      </c>
      <c r="AD24" s="44">
        <v>0</v>
      </c>
      <c r="AE24" s="44">
        <v>0</v>
      </c>
      <c r="AF24" s="44">
        <v>0</v>
      </c>
      <c r="AG24" s="45">
        <v>0</v>
      </c>
      <c r="AH24" s="44">
        <v>8</v>
      </c>
      <c r="AI24" s="44">
        <v>0</v>
      </c>
      <c r="AJ24" s="44">
        <v>8</v>
      </c>
      <c r="AK24" s="44">
        <v>8</v>
      </c>
      <c r="AL24" s="11"/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9">
    <mergeCell ref="B5:E5"/>
    <mergeCell ref="F5:I5"/>
    <mergeCell ref="J5:M5"/>
    <mergeCell ref="N5:Q5"/>
    <mergeCell ref="AH5:AK5"/>
    <mergeCell ref="R5:U5"/>
    <mergeCell ref="V5:Y5"/>
    <mergeCell ref="Z5:AC5"/>
    <mergeCell ref="AD5:AG5"/>
  </mergeCells>
  <printOptions/>
  <pageMargins left="1.34" right="0.38" top="1.09" bottom="0.1968503937007874" header="0" footer="0"/>
  <pageSetup horizontalDpi="600" verticalDpi="600" orientation="landscape" paperSize="9" scale="63" r:id="rId2"/>
  <headerFooter alignWithMargins="0">
    <oddFooter>&amp;R&amp;P/&amp;N</oddFooter>
  </headerFooter>
  <colBreaks count="2" manualBreakCount="2">
    <brk id="11" max="65535" man="1"/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97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2.00390625" style="1" bestFit="1" customWidth="1"/>
    <col min="4" max="4" width="16.140625" style="1" customWidth="1"/>
    <col min="5" max="5" width="23.28125" style="1" bestFit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2" ht="39.75" customHeight="1">
      <c r="B2" s="4"/>
    </row>
    <row r="3" spans="1:2" ht="39.75" customHeight="1">
      <c r="A3" s="27"/>
      <c r="B3" s="4"/>
    </row>
    <row r="4" spans="1:2" ht="12.75">
      <c r="A4" s="4"/>
      <c r="B4" s="4"/>
    </row>
    <row r="5" spans="2:9" ht="15" customHeight="1">
      <c r="B5" s="12"/>
      <c r="C5" s="12"/>
      <c r="D5" s="12"/>
      <c r="E5" s="12"/>
      <c r="F5" s="12"/>
      <c r="G5" s="4"/>
      <c r="I5"/>
    </row>
    <row r="6" spans="2:9" ht="39.75" customHeight="1" thickBot="1">
      <c r="B6" s="46" t="s">
        <v>65</v>
      </c>
      <c r="C6" s="48" t="s">
        <v>1</v>
      </c>
      <c r="D6" s="46" t="s">
        <v>66</v>
      </c>
      <c r="E6" s="46" t="s">
        <v>137</v>
      </c>
      <c r="F6" s="46" t="s">
        <v>67</v>
      </c>
      <c r="G6" s="47" t="s">
        <v>61</v>
      </c>
      <c r="H6" s="11"/>
      <c r="I6"/>
    </row>
    <row r="7" spans="1:7" ht="19.5" customHeight="1" thickBot="1">
      <c r="A7" s="33" t="s">
        <v>23</v>
      </c>
      <c r="B7" s="42">
        <v>131</v>
      </c>
      <c r="C7" s="42">
        <v>65</v>
      </c>
      <c r="D7" s="42">
        <v>4</v>
      </c>
      <c r="E7" s="42">
        <v>65</v>
      </c>
      <c r="F7" s="42">
        <v>77</v>
      </c>
      <c r="G7" s="42">
        <v>42</v>
      </c>
    </row>
    <row r="8" spans="1:7" ht="19.5" customHeight="1" thickBot="1">
      <c r="A8" s="34" t="s">
        <v>24</v>
      </c>
      <c r="B8" s="42">
        <v>11</v>
      </c>
      <c r="C8" s="42">
        <v>31</v>
      </c>
      <c r="D8" s="42">
        <v>0</v>
      </c>
      <c r="E8" s="42">
        <v>3</v>
      </c>
      <c r="F8" s="42">
        <v>7</v>
      </c>
      <c r="G8" s="42">
        <v>6</v>
      </c>
    </row>
    <row r="9" spans="1:7" ht="19.5" customHeight="1" thickBot="1">
      <c r="A9" s="34" t="s">
        <v>25</v>
      </c>
      <c r="B9" s="43">
        <v>14</v>
      </c>
      <c r="C9" s="43">
        <v>5</v>
      </c>
      <c r="D9" s="43">
        <v>0</v>
      </c>
      <c r="E9" s="43">
        <v>2</v>
      </c>
      <c r="F9" s="43">
        <v>12</v>
      </c>
      <c r="G9" s="43">
        <v>10</v>
      </c>
    </row>
    <row r="10" spans="1:7" ht="19.5" customHeight="1" thickBot="1">
      <c r="A10" s="34" t="s">
        <v>26</v>
      </c>
      <c r="B10" s="42">
        <v>9</v>
      </c>
      <c r="C10" s="42">
        <v>8</v>
      </c>
      <c r="D10" s="42">
        <v>0</v>
      </c>
      <c r="E10" s="42">
        <v>4</v>
      </c>
      <c r="F10" s="42">
        <v>10</v>
      </c>
      <c r="G10" s="42">
        <v>36</v>
      </c>
    </row>
    <row r="11" spans="1:7" ht="19.5" customHeight="1" thickBot="1">
      <c r="A11" s="34" t="s">
        <v>27</v>
      </c>
      <c r="B11" s="42">
        <v>100</v>
      </c>
      <c r="C11" s="42">
        <v>33</v>
      </c>
      <c r="D11" s="42">
        <v>3</v>
      </c>
      <c r="E11" s="42">
        <v>27</v>
      </c>
      <c r="F11" s="42">
        <v>78</v>
      </c>
      <c r="G11" s="42">
        <v>85</v>
      </c>
    </row>
    <row r="12" spans="1:7" ht="19.5" customHeight="1" thickBot="1">
      <c r="A12" s="34" t="s">
        <v>28</v>
      </c>
      <c r="B12" s="43">
        <v>1</v>
      </c>
      <c r="C12" s="43">
        <v>2</v>
      </c>
      <c r="D12" s="43">
        <v>0</v>
      </c>
      <c r="E12" s="43">
        <v>0</v>
      </c>
      <c r="F12" s="43">
        <v>2</v>
      </c>
      <c r="G12" s="43">
        <v>32</v>
      </c>
    </row>
    <row r="13" spans="1:7" ht="19.5" customHeight="1" thickBot="1">
      <c r="A13" s="34" t="s">
        <v>29</v>
      </c>
      <c r="B13" s="42">
        <v>54</v>
      </c>
      <c r="C13" s="42">
        <v>9</v>
      </c>
      <c r="D13" s="42">
        <v>0</v>
      </c>
      <c r="E13" s="42">
        <v>0</v>
      </c>
      <c r="F13" s="42">
        <v>25</v>
      </c>
      <c r="G13" s="42">
        <v>49</v>
      </c>
    </row>
    <row r="14" spans="1:7" ht="19.5" customHeight="1" thickBot="1">
      <c r="A14" s="34" t="s">
        <v>30</v>
      </c>
      <c r="B14" s="42">
        <v>15</v>
      </c>
      <c r="C14" s="42">
        <v>12</v>
      </c>
      <c r="D14" s="42">
        <v>0</v>
      </c>
      <c r="E14" s="42">
        <v>0</v>
      </c>
      <c r="F14" s="42">
        <v>3</v>
      </c>
      <c r="G14" s="42">
        <v>23</v>
      </c>
    </row>
    <row r="15" spans="1:7" ht="19.5" customHeight="1" thickBot="1">
      <c r="A15" s="34" t="s">
        <v>31</v>
      </c>
      <c r="B15" s="43">
        <v>70</v>
      </c>
      <c r="C15" s="43">
        <v>44</v>
      </c>
      <c r="D15" s="43">
        <v>6</v>
      </c>
      <c r="E15" s="43">
        <v>14</v>
      </c>
      <c r="F15" s="43">
        <v>68</v>
      </c>
      <c r="G15" s="43">
        <v>60</v>
      </c>
    </row>
    <row r="16" spans="1:7" ht="19.5" customHeight="1" thickBot="1">
      <c r="A16" s="34" t="s">
        <v>32</v>
      </c>
      <c r="B16" s="42">
        <v>109</v>
      </c>
      <c r="C16" s="42">
        <v>29</v>
      </c>
      <c r="D16" s="42">
        <v>0</v>
      </c>
      <c r="E16" s="42">
        <v>11</v>
      </c>
      <c r="F16" s="42">
        <v>83</v>
      </c>
      <c r="G16" s="42">
        <v>108</v>
      </c>
    </row>
    <row r="17" spans="1:7" ht="19.5" customHeight="1" thickBot="1">
      <c r="A17" s="34" t="s">
        <v>33</v>
      </c>
      <c r="B17" s="42">
        <v>31</v>
      </c>
      <c r="C17" s="42">
        <v>16</v>
      </c>
      <c r="D17" s="42">
        <v>0</v>
      </c>
      <c r="E17" s="42">
        <v>2</v>
      </c>
      <c r="F17" s="42">
        <v>33</v>
      </c>
      <c r="G17" s="42">
        <v>6</v>
      </c>
    </row>
    <row r="18" spans="1:7" ht="19.5" customHeight="1" thickBot="1">
      <c r="A18" s="34" t="s">
        <v>34</v>
      </c>
      <c r="B18" s="43">
        <v>39</v>
      </c>
      <c r="C18" s="43">
        <v>10</v>
      </c>
      <c r="D18" s="43">
        <v>0</v>
      </c>
      <c r="E18" s="43">
        <v>3</v>
      </c>
      <c r="F18" s="43">
        <v>22</v>
      </c>
      <c r="G18" s="43">
        <v>31</v>
      </c>
    </row>
    <row r="19" spans="1:7" ht="19.5" customHeight="1" thickBot="1">
      <c r="A19" s="34" t="s">
        <v>35</v>
      </c>
      <c r="B19" s="42">
        <v>109</v>
      </c>
      <c r="C19" s="42">
        <v>53</v>
      </c>
      <c r="D19" s="42">
        <v>0</v>
      </c>
      <c r="E19" s="42">
        <v>2</v>
      </c>
      <c r="F19" s="42">
        <v>49</v>
      </c>
      <c r="G19" s="42">
        <v>75</v>
      </c>
    </row>
    <row r="20" spans="1:7" ht="19.5" customHeight="1" thickBot="1">
      <c r="A20" s="34" t="s">
        <v>36</v>
      </c>
      <c r="B20" s="42">
        <v>33</v>
      </c>
      <c r="C20" s="42">
        <v>11</v>
      </c>
      <c r="D20" s="42">
        <v>0</v>
      </c>
      <c r="E20" s="42">
        <v>2</v>
      </c>
      <c r="F20" s="42">
        <v>21</v>
      </c>
      <c r="G20" s="42">
        <v>26</v>
      </c>
    </row>
    <row r="21" spans="1:7" ht="19.5" customHeight="1" thickBot="1">
      <c r="A21" s="34" t="s">
        <v>37</v>
      </c>
      <c r="B21" s="43">
        <v>1</v>
      </c>
      <c r="C21" s="43">
        <v>0</v>
      </c>
      <c r="D21" s="43">
        <v>0</v>
      </c>
      <c r="E21" s="43">
        <v>1</v>
      </c>
      <c r="F21" s="43">
        <v>2</v>
      </c>
      <c r="G21" s="43">
        <v>0</v>
      </c>
    </row>
    <row r="22" spans="1:7" ht="19.5" customHeight="1" thickBot="1">
      <c r="A22" s="35" t="s">
        <v>38</v>
      </c>
      <c r="B22" s="42">
        <v>56</v>
      </c>
      <c r="C22" s="42">
        <v>37</v>
      </c>
      <c r="D22" s="42">
        <v>0</v>
      </c>
      <c r="E22" s="42">
        <v>6</v>
      </c>
      <c r="F22" s="42">
        <v>44</v>
      </c>
      <c r="G22" s="42">
        <v>48</v>
      </c>
    </row>
    <row r="23" spans="1:7" ht="19.5" customHeight="1" thickBot="1">
      <c r="A23" s="36" t="s">
        <v>39</v>
      </c>
      <c r="B23" s="42">
        <v>17</v>
      </c>
      <c r="C23" s="42">
        <v>4</v>
      </c>
      <c r="D23" s="42">
        <v>0</v>
      </c>
      <c r="E23" s="42">
        <v>1</v>
      </c>
      <c r="F23" s="42">
        <v>2</v>
      </c>
      <c r="G23" s="42">
        <v>0</v>
      </c>
    </row>
    <row r="24" spans="1:7" ht="19.5" customHeight="1" thickBot="1">
      <c r="A24" s="37" t="s">
        <v>40</v>
      </c>
      <c r="B24" s="44">
        <v>800</v>
      </c>
      <c r="C24" s="44">
        <v>369</v>
      </c>
      <c r="D24" s="44">
        <v>13</v>
      </c>
      <c r="E24" s="44">
        <v>143</v>
      </c>
      <c r="F24" s="44">
        <v>538</v>
      </c>
      <c r="G24" s="44">
        <v>637</v>
      </c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</sheetData>
  <sheetProtection/>
  <printOptions/>
  <pageMargins left="0.7874015748031497" right="0.38" top="1.08" bottom="0.1968503937007874" header="0" footer="0"/>
  <pageSetup horizontalDpi="600" verticalDpi="600" orientation="landscape" paperSize="9" scale="70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4" bestFit="1" customWidth="1"/>
    <col min="2" max="5" width="17.7109375" style="1" customWidth="1"/>
    <col min="6" max="6" width="10.00390625" style="1" customWidth="1"/>
    <col min="7" max="10" width="17.7109375" style="1" customWidth="1"/>
    <col min="11" max="11" width="10.00390625" style="1" customWidth="1"/>
    <col min="12" max="12" width="17.7109375" style="1" customWidth="1"/>
    <col min="13" max="13" width="18.28125" style="1" customWidth="1"/>
    <col min="14" max="15" width="17.7109375" style="1" customWidth="1"/>
    <col min="16" max="16" width="9.00390625" style="1" customWidth="1"/>
    <col min="17" max="17" width="14.140625" style="1" bestFit="1" customWidth="1"/>
    <col min="18" max="16384" width="11.421875" style="1" customWidth="1"/>
  </cols>
  <sheetData>
    <row r="1" spans="2:1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/>
      <c r="P3" s="6"/>
    </row>
    <row r="4" spans="1:16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4" customFormat="1" ht="39.75" customHeight="1" thickBot="1">
      <c r="A5" s="6"/>
      <c r="B5" s="96" t="s">
        <v>20</v>
      </c>
      <c r="C5" s="96"/>
      <c r="D5" s="96"/>
      <c r="E5" s="96"/>
      <c r="F5" s="97"/>
      <c r="G5" s="96" t="s">
        <v>21</v>
      </c>
      <c r="H5" s="96"/>
      <c r="I5" s="96"/>
      <c r="J5" s="96"/>
      <c r="K5" s="96"/>
      <c r="L5" s="98" t="s">
        <v>3</v>
      </c>
      <c r="M5" s="96"/>
      <c r="N5" s="96"/>
      <c r="O5" s="96"/>
      <c r="P5" s="96"/>
      <c r="Q5" s="12"/>
    </row>
    <row r="6" spans="1:16" s="4" customFormat="1" ht="39.75" customHeight="1" thickBot="1">
      <c r="A6" s="6"/>
      <c r="B6" s="41" t="s">
        <v>47</v>
      </c>
      <c r="C6" s="41" t="s">
        <v>4</v>
      </c>
      <c r="D6" s="41" t="s">
        <v>5</v>
      </c>
      <c r="E6" s="41" t="s">
        <v>6</v>
      </c>
      <c r="F6" s="41" t="s">
        <v>62</v>
      </c>
      <c r="G6" s="41" t="s">
        <v>7</v>
      </c>
      <c r="H6" s="41" t="s">
        <v>8</v>
      </c>
      <c r="I6" s="41" t="s">
        <v>5</v>
      </c>
      <c r="J6" s="41" t="s">
        <v>6</v>
      </c>
      <c r="K6" s="41" t="s">
        <v>62</v>
      </c>
      <c r="L6" s="41" t="s">
        <v>9</v>
      </c>
      <c r="M6" s="41" t="s">
        <v>8</v>
      </c>
      <c r="N6" s="41" t="s">
        <v>5</v>
      </c>
      <c r="O6" s="41" t="s">
        <v>6</v>
      </c>
      <c r="P6" s="49" t="s">
        <v>62</v>
      </c>
    </row>
    <row r="7" spans="1:16" ht="19.5" customHeight="1" thickBot="1">
      <c r="A7" s="33" t="s">
        <v>23</v>
      </c>
      <c r="B7" s="42">
        <v>11</v>
      </c>
      <c r="C7" s="42">
        <v>3</v>
      </c>
      <c r="D7" s="42">
        <v>158</v>
      </c>
      <c r="E7" s="42">
        <v>155</v>
      </c>
      <c r="F7" s="42">
        <v>327</v>
      </c>
      <c r="G7" s="42">
        <v>0</v>
      </c>
      <c r="H7" s="42">
        <v>0</v>
      </c>
      <c r="I7" s="42">
        <v>0</v>
      </c>
      <c r="J7" s="42">
        <v>1</v>
      </c>
      <c r="K7" s="42">
        <v>1</v>
      </c>
      <c r="L7" s="42">
        <v>11</v>
      </c>
      <c r="M7" s="42">
        <v>3</v>
      </c>
      <c r="N7" s="42">
        <v>158</v>
      </c>
      <c r="O7" s="42">
        <v>156</v>
      </c>
      <c r="P7" s="42">
        <v>328</v>
      </c>
    </row>
    <row r="8" spans="1:16" ht="19.5" customHeight="1" thickBot="1">
      <c r="A8" s="34" t="s">
        <v>24</v>
      </c>
      <c r="B8" s="42">
        <v>0</v>
      </c>
      <c r="C8" s="42">
        <v>0</v>
      </c>
      <c r="D8" s="42">
        <v>8</v>
      </c>
      <c r="E8" s="42">
        <v>50</v>
      </c>
      <c r="F8" s="42">
        <v>58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8</v>
      </c>
      <c r="O8" s="42">
        <v>50</v>
      </c>
      <c r="P8" s="42">
        <v>58</v>
      </c>
    </row>
    <row r="9" spans="1:16" ht="19.5" customHeight="1" thickBot="1">
      <c r="A9" s="34" t="s">
        <v>25</v>
      </c>
      <c r="B9" s="43">
        <v>0</v>
      </c>
      <c r="C9" s="43">
        <v>0</v>
      </c>
      <c r="D9" s="43">
        <v>22</v>
      </c>
      <c r="E9" s="43">
        <v>63</v>
      </c>
      <c r="F9" s="43">
        <v>85</v>
      </c>
      <c r="G9" s="43">
        <v>0</v>
      </c>
      <c r="H9" s="43">
        <v>0</v>
      </c>
      <c r="I9" s="43">
        <v>0</v>
      </c>
      <c r="J9" s="43">
        <v>3</v>
      </c>
      <c r="K9" s="43">
        <v>3</v>
      </c>
      <c r="L9" s="43">
        <v>0</v>
      </c>
      <c r="M9" s="43">
        <v>0</v>
      </c>
      <c r="N9" s="43">
        <v>22</v>
      </c>
      <c r="O9" s="43">
        <v>66</v>
      </c>
      <c r="P9" s="43">
        <v>88</v>
      </c>
    </row>
    <row r="10" spans="1:16" ht="19.5" customHeight="1" thickBot="1">
      <c r="A10" s="34" t="s">
        <v>26</v>
      </c>
      <c r="B10" s="42">
        <v>0</v>
      </c>
      <c r="C10" s="42">
        <v>1</v>
      </c>
      <c r="D10" s="42">
        <v>2</v>
      </c>
      <c r="E10" s="42">
        <v>92</v>
      </c>
      <c r="F10" s="42">
        <v>95</v>
      </c>
      <c r="G10" s="42">
        <v>0</v>
      </c>
      <c r="H10" s="42">
        <v>1</v>
      </c>
      <c r="I10" s="42">
        <v>0</v>
      </c>
      <c r="J10" s="42">
        <v>2</v>
      </c>
      <c r="K10" s="42">
        <v>3</v>
      </c>
      <c r="L10" s="42">
        <v>0</v>
      </c>
      <c r="M10" s="42">
        <v>2</v>
      </c>
      <c r="N10" s="42">
        <v>2</v>
      </c>
      <c r="O10" s="42">
        <v>94</v>
      </c>
      <c r="P10" s="42">
        <v>98</v>
      </c>
    </row>
    <row r="11" spans="1:16" ht="19.5" customHeight="1" thickBot="1">
      <c r="A11" s="34" t="s">
        <v>27</v>
      </c>
      <c r="B11" s="42">
        <v>0</v>
      </c>
      <c r="C11" s="42">
        <v>1</v>
      </c>
      <c r="D11" s="42">
        <v>9</v>
      </c>
      <c r="E11" s="42">
        <v>39</v>
      </c>
      <c r="F11" s="42">
        <v>49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1</v>
      </c>
      <c r="N11" s="42">
        <v>9</v>
      </c>
      <c r="O11" s="42">
        <v>39</v>
      </c>
      <c r="P11" s="42">
        <v>49</v>
      </c>
    </row>
    <row r="12" spans="1:16" ht="19.5" customHeight="1" thickBot="1">
      <c r="A12" s="34" t="s">
        <v>28</v>
      </c>
      <c r="B12" s="43">
        <v>0</v>
      </c>
      <c r="C12" s="43">
        <v>0</v>
      </c>
      <c r="D12" s="43">
        <v>7</v>
      </c>
      <c r="E12" s="43">
        <v>5</v>
      </c>
      <c r="F12" s="43">
        <v>12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7</v>
      </c>
      <c r="O12" s="43">
        <v>5</v>
      </c>
      <c r="P12" s="43">
        <v>12</v>
      </c>
    </row>
    <row r="13" spans="1:16" ht="19.5" customHeight="1" thickBot="1">
      <c r="A13" s="34" t="s">
        <v>29</v>
      </c>
      <c r="B13" s="42">
        <v>0</v>
      </c>
      <c r="C13" s="42">
        <v>3</v>
      </c>
      <c r="D13" s="42">
        <v>9</v>
      </c>
      <c r="E13" s="42">
        <v>111</v>
      </c>
      <c r="F13" s="42">
        <v>123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3</v>
      </c>
      <c r="N13" s="42">
        <v>9</v>
      </c>
      <c r="O13" s="42">
        <v>111</v>
      </c>
      <c r="P13" s="42">
        <v>123</v>
      </c>
    </row>
    <row r="14" spans="1:16" ht="19.5" customHeight="1" thickBot="1">
      <c r="A14" s="34" t="s">
        <v>30</v>
      </c>
      <c r="B14" s="42">
        <v>0</v>
      </c>
      <c r="C14" s="42">
        <v>0</v>
      </c>
      <c r="D14" s="42">
        <v>4</v>
      </c>
      <c r="E14" s="42">
        <v>34</v>
      </c>
      <c r="F14" s="42">
        <v>38</v>
      </c>
      <c r="G14" s="42">
        <v>0</v>
      </c>
      <c r="H14" s="42">
        <v>0</v>
      </c>
      <c r="I14" s="42">
        <v>0</v>
      </c>
      <c r="J14" s="42">
        <v>2</v>
      </c>
      <c r="K14" s="42">
        <v>2</v>
      </c>
      <c r="L14" s="42">
        <v>0</v>
      </c>
      <c r="M14" s="42">
        <v>0</v>
      </c>
      <c r="N14" s="42">
        <v>4</v>
      </c>
      <c r="O14" s="42">
        <v>36</v>
      </c>
      <c r="P14" s="42">
        <v>40</v>
      </c>
    </row>
    <row r="15" spans="1:16" ht="19.5" customHeight="1" thickBot="1">
      <c r="A15" s="34" t="s">
        <v>31</v>
      </c>
      <c r="B15" s="43">
        <v>1</v>
      </c>
      <c r="C15" s="43">
        <v>1</v>
      </c>
      <c r="D15" s="43">
        <v>171</v>
      </c>
      <c r="E15" s="43">
        <v>115</v>
      </c>
      <c r="F15" s="43">
        <v>288</v>
      </c>
      <c r="G15" s="43">
        <v>0</v>
      </c>
      <c r="H15" s="43">
        <v>0</v>
      </c>
      <c r="I15" s="43">
        <v>0</v>
      </c>
      <c r="J15" s="43">
        <v>4</v>
      </c>
      <c r="K15" s="43">
        <v>4</v>
      </c>
      <c r="L15" s="43">
        <v>1</v>
      </c>
      <c r="M15" s="43">
        <v>1</v>
      </c>
      <c r="N15" s="43">
        <v>171</v>
      </c>
      <c r="O15" s="43">
        <v>119</v>
      </c>
      <c r="P15" s="43">
        <v>292</v>
      </c>
    </row>
    <row r="16" spans="1:16" ht="19.5" customHeight="1" thickBot="1">
      <c r="A16" s="34" t="s">
        <v>32</v>
      </c>
      <c r="B16" s="42">
        <v>1</v>
      </c>
      <c r="C16" s="42">
        <v>1</v>
      </c>
      <c r="D16" s="42">
        <v>54</v>
      </c>
      <c r="E16" s="42">
        <v>123</v>
      </c>
      <c r="F16" s="42">
        <v>179</v>
      </c>
      <c r="G16" s="42">
        <v>0</v>
      </c>
      <c r="H16" s="42">
        <v>1</v>
      </c>
      <c r="I16" s="42">
        <v>0</v>
      </c>
      <c r="J16" s="42">
        <v>0</v>
      </c>
      <c r="K16" s="42">
        <v>1</v>
      </c>
      <c r="L16" s="42">
        <v>1</v>
      </c>
      <c r="M16" s="42">
        <v>2</v>
      </c>
      <c r="N16" s="42">
        <v>54</v>
      </c>
      <c r="O16" s="42">
        <v>123</v>
      </c>
      <c r="P16" s="42">
        <v>180</v>
      </c>
    </row>
    <row r="17" spans="1:16" ht="19.5" customHeight="1" thickBot="1">
      <c r="A17" s="34" t="s">
        <v>33</v>
      </c>
      <c r="B17" s="42">
        <v>0</v>
      </c>
      <c r="C17" s="42">
        <v>0</v>
      </c>
      <c r="D17" s="42">
        <v>2</v>
      </c>
      <c r="E17" s="42">
        <v>60</v>
      </c>
      <c r="F17" s="42">
        <v>62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2</v>
      </c>
      <c r="O17" s="42">
        <v>60</v>
      </c>
      <c r="P17" s="42">
        <v>62</v>
      </c>
    </row>
    <row r="18" spans="1:16" ht="19.5" customHeight="1" thickBot="1">
      <c r="A18" s="34" t="s">
        <v>34</v>
      </c>
      <c r="B18" s="43">
        <v>0</v>
      </c>
      <c r="C18" s="43">
        <v>0</v>
      </c>
      <c r="D18" s="43">
        <v>1</v>
      </c>
      <c r="E18" s="43">
        <v>70</v>
      </c>
      <c r="F18" s="43">
        <v>71</v>
      </c>
      <c r="G18" s="43">
        <v>0</v>
      </c>
      <c r="H18" s="43">
        <v>1</v>
      </c>
      <c r="I18" s="43">
        <v>0</v>
      </c>
      <c r="J18" s="43">
        <v>6</v>
      </c>
      <c r="K18" s="43">
        <v>7</v>
      </c>
      <c r="L18" s="43">
        <v>0</v>
      </c>
      <c r="M18" s="43">
        <v>1</v>
      </c>
      <c r="N18" s="43">
        <v>1</v>
      </c>
      <c r="O18" s="43">
        <v>76</v>
      </c>
      <c r="P18" s="43">
        <v>78</v>
      </c>
    </row>
    <row r="19" spans="1:16" ht="19.5" customHeight="1" thickBot="1">
      <c r="A19" s="34" t="s">
        <v>35</v>
      </c>
      <c r="B19" s="42">
        <v>1</v>
      </c>
      <c r="C19" s="42">
        <v>1</v>
      </c>
      <c r="D19" s="42">
        <v>40</v>
      </c>
      <c r="E19" s="42">
        <v>117</v>
      </c>
      <c r="F19" s="42">
        <v>159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1</v>
      </c>
      <c r="M19" s="42">
        <v>1</v>
      </c>
      <c r="N19" s="42">
        <v>40</v>
      </c>
      <c r="O19" s="42">
        <v>118</v>
      </c>
      <c r="P19" s="42">
        <v>160</v>
      </c>
    </row>
    <row r="20" spans="1:16" ht="19.5" customHeight="1" thickBot="1">
      <c r="A20" s="34" t="s">
        <v>36</v>
      </c>
      <c r="B20" s="42">
        <v>2</v>
      </c>
      <c r="C20" s="42">
        <v>0</v>
      </c>
      <c r="D20" s="42">
        <v>17</v>
      </c>
      <c r="E20" s="42">
        <v>34</v>
      </c>
      <c r="F20" s="42">
        <v>53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2</v>
      </c>
      <c r="M20" s="42">
        <v>0</v>
      </c>
      <c r="N20" s="42">
        <v>17</v>
      </c>
      <c r="O20" s="42">
        <v>35</v>
      </c>
      <c r="P20" s="42">
        <v>54</v>
      </c>
    </row>
    <row r="21" spans="1:16" ht="19.5" customHeight="1" thickBot="1">
      <c r="A21" s="34" t="s">
        <v>37</v>
      </c>
      <c r="B21" s="43">
        <v>0</v>
      </c>
      <c r="C21" s="43">
        <v>0</v>
      </c>
      <c r="D21" s="43">
        <v>0</v>
      </c>
      <c r="E21" s="43">
        <v>13</v>
      </c>
      <c r="F21" s="43">
        <v>13</v>
      </c>
      <c r="G21" s="43">
        <v>0</v>
      </c>
      <c r="H21" s="43">
        <v>0</v>
      </c>
      <c r="I21" s="43">
        <v>0</v>
      </c>
      <c r="J21" s="43">
        <v>1</v>
      </c>
      <c r="K21" s="43">
        <v>1</v>
      </c>
      <c r="L21" s="43">
        <v>0</v>
      </c>
      <c r="M21" s="43">
        <v>0</v>
      </c>
      <c r="N21" s="43">
        <v>0</v>
      </c>
      <c r="O21" s="43">
        <v>14</v>
      </c>
      <c r="P21" s="43">
        <v>14</v>
      </c>
    </row>
    <row r="22" spans="1:16" ht="19.5" customHeight="1" thickBot="1">
      <c r="A22" s="35" t="s">
        <v>38</v>
      </c>
      <c r="B22" s="42">
        <v>0</v>
      </c>
      <c r="C22" s="42">
        <v>2</v>
      </c>
      <c r="D22" s="42">
        <v>13</v>
      </c>
      <c r="E22" s="42">
        <v>219</v>
      </c>
      <c r="F22" s="42">
        <v>234</v>
      </c>
      <c r="G22" s="42">
        <v>0</v>
      </c>
      <c r="H22" s="42">
        <v>0</v>
      </c>
      <c r="I22" s="42">
        <v>0</v>
      </c>
      <c r="J22" s="42">
        <v>2</v>
      </c>
      <c r="K22" s="42">
        <v>2</v>
      </c>
      <c r="L22" s="42">
        <v>0</v>
      </c>
      <c r="M22" s="42">
        <v>2</v>
      </c>
      <c r="N22" s="42">
        <v>13</v>
      </c>
      <c r="O22" s="42">
        <v>221</v>
      </c>
      <c r="P22" s="42">
        <v>236</v>
      </c>
    </row>
    <row r="23" spans="1:16" ht="19.5" customHeight="1" thickBot="1">
      <c r="A23" s="36" t="s">
        <v>39</v>
      </c>
      <c r="B23" s="42">
        <v>1</v>
      </c>
      <c r="C23" s="42">
        <v>0</v>
      </c>
      <c r="D23" s="42">
        <v>14</v>
      </c>
      <c r="E23" s="42">
        <v>6</v>
      </c>
      <c r="F23" s="42">
        <v>21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1</v>
      </c>
      <c r="M23" s="42">
        <v>0</v>
      </c>
      <c r="N23" s="42">
        <v>14</v>
      </c>
      <c r="O23" s="42">
        <v>6</v>
      </c>
      <c r="P23" s="42">
        <v>21</v>
      </c>
    </row>
    <row r="24" spans="1:16" ht="19.5" customHeight="1" thickBot="1">
      <c r="A24" s="37" t="s">
        <v>40</v>
      </c>
      <c r="B24" s="44">
        <v>17</v>
      </c>
      <c r="C24" s="44">
        <v>13</v>
      </c>
      <c r="D24" s="44">
        <v>531</v>
      </c>
      <c r="E24" s="44">
        <v>1306</v>
      </c>
      <c r="F24" s="45">
        <v>1867</v>
      </c>
      <c r="G24" s="44">
        <v>0</v>
      </c>
      <c r="H24" s="44">
        <v>3</v>
      </c>
      <c r="I24" s="44">
        <v>0</v>
      </c>
      <c r="J24" s="44">
        <v>23</v>
      </c>
      <c r="K24" s="45">
        <v>26</v>
      </c>
      <c r="L24" s="44">
        <v>17</v>
      </c>
      <c r="M24" s="44">
        <v>16</v>
      </c>
      <c r="N24" s="44">
        <v>531</v>
      </c>
      <c r="O24" s="44">
        <v>1329</v>
      </c>
      <c r="P24" s="45">
        <v>1893</v>
      </c>
    </row>
  </sheetData>
  <sheetProtection/>
  <mergeCells count="3">
    <mergeCell ref="B5:F5"/>
    <mergeCell ref="G5:K5"/>
    <mergeCell ref="L5:P5"/>
  </mergeCells>
  <printOptions/>
  <pageMargins left="0.25" right="0.21" top="1.1" bottom="0.1968503937007874" header="0" footer="0"/>
  <pageSetup fitToHeight="0" horizontalDpi="600" verticalDpi="600" orientation="landscape" paperSize="9" scale="78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2.00390625" style="1" bestFit="1" customWidth="1"/>
    <col min="3" max="3" width="13.8515625" style="1" bestFit="1" customWidth="1"/>
    <col min="4" max="4" width="14.28125" style="1" bestFit="1" customWidth="1"/>
    <col min="5" max="5" width="15.7109375" style="1" customWidth="1"/>
    <col min="6" max="6" width="12.00390625" style="1" bestFit="1" customWidth="1"/>
    <col min="7" max="7" width="13.8515625" style="1" bestFit="1" customWidth="1"/>
    <col min="8" max="8" width="14.28125" style="1" bestFit="1" customWidth="1"/>
    <col min="9" max="9" width="15.421875" style="1" customWidth="1"/>
    <col min="10" max="10" width="11.7109375" style="1" bestFit="1" customWidth="1"/>
    <col min="11" max="11" width="13.8515625" style="1" bestFit="1" customWidth="1"/>
    <col min="12" max="12" width="14.28125" style="1" bestFit="1" customWidth="1"/>
    <col min="13" max="13" width="16.421875" style="1" customWidth="1"/>
    <col min="14" max="14" width="11.7109375" style="1" bestFit="1" customWidth="1"/>
    <col min="15" max="15" width="13.8515625" style="1" bestFit="1" customWidth="1"/>
    <col min="16" max="16" width="14.28125" style="1" bestFit="1" customWidth="1"/>
    <col min="17" max="17" width="14.8515625" style="1" customWidth="1"/>
    <col min="18" max="18" width="12.00390625" style="1" bestFit="1" customWidth="1"/>
    <col min="19" max="19" width="13.8515625" style="1" bestFit="1" customWidth="1"/>
    <col min="20" max="20" width="14.28125" style="1" bestFit="1" customWidth="1"/>
    <col min="21" max="21" width="14.421875" style="1" customWidth="1"/>
    <col min="22" max="16384" width="11.421875" style="1" customWidth="1"/>
  </cols>
  <sheetData>
    <row r="1" spans="1:21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2:20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/>
      <c r="T3"/>
    </row>
    <row r="4" spans="1:13" ht="15" customHeight="1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2" s="19" customFormat="1" ht="39.75" customHeight="1" thickBot="1">
      <c r="A5" s="24"/>
      <c r="B5" s="96" t="s">
        <v>63</v>
      </c>
      <c r="C5" s="96"/>
      <c r="D5" s="96"/>
      <c r="E5" s="96"/>
      <c r="F5" s="98" t="s">
        <v>0</v>
      </c>
      <c r="G5" s="96"/>
      <c r="H5" s="96"/>
      <c r="I5" s="96"/>
      <c r="J5" s="98" t="s">
        <v>91</v>
      </c>
      <c r="K5" s="96"/>
      <c r="L5" s="96"/>
      <c r="M5" s="97"/>
      <c r="N5" s="98" t="s">
        <v>92</v>
      </c>
      <c r="O5" s="96"/>
      <c r="P5" s="96"/>
      <c r="Q5" s="97"/>
      <c r="R5" s="96" t="s">
        <v>62</v>
      </c>
      <c r="S5" s="96"/>
      <c r="T5" s="96"/>
      <c r="U5" s="96"/>
      <c r="V5" s="24"/>
    </row>
    <row r="6" spans="2:22" ht="19.5" customHeight="1">
      <c r="B6" s="99" t="s">
        <v>1</v>
      </c>
      <c r="C6" s="101" t="s">
        <v>129</v>
      </c>
      <c r="D6" s="102"/>
      <c r="E6" s="103" t="s">
        <v>2</v>
      </c>
      <c r="F6" s="99" t="s">
        <v>1</v>
      </c>
      <c r="G6" s="101" t="s">
        <v>129</v>
      </c>
      <c r="H6" s="99"/>
      <c r="I6" s="103" t="s">
        <v>2</v>
      </c>
      <c r="J6" s="99" t="s">
        <v>1</v>
      </c>
      <c r="K6" s="101" t="s">
        <v>129</v>
      </c>
      <c r="L6" s="99"/>
      <c r="M6" s="99" t="s">
        <v>2</v>
      </c>
      <c r="N6" s="99" t="s">
        <v>1</v>
      </c>
      <c r="O6" s="101" t="s">
        <v>129</v>
      </c>
      <c r="P6" s="99"/>
      <c r="Q6" s="103" t="s">
        <v>2</v>
      </c>
      <c r="R6" s="99" t="s">
        <v>1</v>
      </c>
      <c r="S6" s="101" t="s">
        <v>129</v>
      </c>
      <c r="T6" s="99"/>
      <c r="U6" s="101" t="s">
        <v>2</v>
      </c>
      <c r="V6" s="11"/>
    </row>
    <row r="7" spans="1:22" ht="19.5" customHeight="1" thickBot="1">
      <c r="A7" s="25"/>
      <c r="B7" s="100"/>
      <c r="C7" s="50" t="s">
        <v>93</v>
      </c>
      <c r="D7" s="33" t="s">
        <v>94</v>
      </c>
      <c r="E7" s="104"/>
      <c r="F7" s="100"/>
      <c r="G7" s="50" t="s">
        <v>93</v>
      </c>
      <c r="H7" s="33" t="s">
        <v>94</v>
      </c>
      <c r="I7" s="104"/>
      <c r="J7" s="100"/>
      <c r="K7" s="50" t="s">
        <v>93</v>
      </c>
      <c r="L7" s="52" t="s">
        <v>94</v>
      </c>
      <c r="M7" s="100"/>
      <c r="N7" s="100"/>
      <c r="O7" s="50" t="s">
        <v>93</v>
      </c>
      <c r="P7" s="33" t="s">
        <v>94</v>
      </c>
      <c r="Q7" s="104"/>
      <c r="R7" s="100"/>
      <c r="S7" s="50" t="s">
        <v>93</v>
      </c>
      <c r="T7" s="33" t="s">
        <v>94</v>
      </c>
      <c r="U7" s="105"/>
      <c r="V7" s="11"/>
    </row>
    <row r="8" spans="1:21" ht="19.5" customHeight="1" thickBot="1">
      <c r="A8" s="33" t="s">
        <v>23</v>
      </c>
      <c r="B8" s="42">
        <v>317</v>
      </c>
      <c r="C8" s="42">
        <v>294</v>
      </c>
      <c r="D8" s="42">
        <v>23</v>
      </c>
      <c r="E8" s="42">
        <v>0</v>
      </c>
      <c r="F8" s="42">
        <v>65</v>
      </c>
      <c r="G8" s="42">
        <v>57</v>
      </c>
      <c r="H8" s="42">
        <v>8</v>
      </c>
      <c r="I8" s="42">
        <v>0</v>
      </c>
      <c r="J8" s="42">
        <v>35</v>
      </c>
      <c r="K8" s="42">
        <v>28</v>
      </c>
      <c r="L8" s="42">
        <v>7</v>
      </c>
      <c r="M8" s="42">
        <v>0</v>
      </c>
      <c r="N8" s="42">
        <v>27</v>
      </c>
      <c r="O8" s="42">
        <v>27</v>
      </c>
      <c r="P8" s="42">
        <v>0</v>
      </c>
      <c r="Q8" s="42">
        <v>0</v>
      </c>
      <c r="R8" s="42">
        <v>444</v>
      </c>
      <c r="S8" s="42">
        <v>406</v>
      </c>
      <c r="T8" s="42">
        <v>38</v>
      </c>
      <c r="U8" s="42">
        <v>0</v>
      </c>
    </row>
    <row r="9" spans="1:21" ht="19.5" customHeight="1" thickBot="1">
      <c r="A9" s="34" t="s">
        <v>24</v>
      </c>
      <c r="B9" s="42">
        <v>50</v>
      </c>
      <c r="C9" s="42">
        <v>41</v>
      </c>
      <c r="D9" s="42">
        <v>9</v>
      </c>
      <c r="E9" s="42">
        <v>0</v>
      </c>
      <c r="F9" s="42">
        <v>6</v>
      </c>
      <c r="G9" s="42">
        <v>6</v>
      </c>
      <c r="H9" s="42">
        <v>0</v>
      </c>
      <c r="I9" s="42">
        <v>0</v>
      </c>
      <c r="J9" s="42">
        <v>11</v>
      </c>
      <c r="K9" s="42">
        <v>11</v>
      </c>
      <c r="L9" s="42">
        <v>0</v>
      </c>
      <c r="M9" s="42">
        <v>0</v>
      </c>
      <c r="N9" s="42">
        <v>3</v>
      </c>
      <c r="O9" s="42">
        <v>2</v>
      </c>
      <c r="P9" s="42">
        <v>1</v>
      </c>
      <c r="Q9" s="42">
        <v>0</v>
      </c>
      <c r="R9" s="42">
        <v>70</v>
      </c>
      <c r="S9" s="42">
        <v>60</v>
      </c>
      <c r="T9" s="42">
        <v>10</v>
      </c>
      <c r="U9" s="42">
        <v>0</v>
      </c>
    </row>
    <row r="10" spans="1:21" ht="19.5" customHeight="1" thickBot="1">
      <c r="A10" s="34" t="s">
        <v>25</v>
      </c>
      <c r="B10" s="43">
        <v>113</v>
      </c>
      <c r="C10" s="43">
        <v>80</v>
      </c>
      <c r="D10" s="43">
        <v>33</v>
      </c>
      <c r="E10" s="43">
        <v>0</v>
      </c>
      <c r="F10" s="43">
        <v>12</v>
      </c>
      <c r="G10" s="43">
        <v>8</v>
      </c>
      <c r="H10" s="43">
        <v>4</v>
      </c>
      <c r="I10" s="43">
        <v>0</v>
      </c>
      <c r="J10" s="43">
        <v>4</v>
      </c>
      <c r="K10" s="43">
        <v>4</v>
      </c>
      <c r="L10" s="43">
        <v>0</v>
      </c>
      <c r="M10" s="43">
        <v>0</v>
      </c>
      <c r="N10" s="43">
        <v>1</v>
      </c>
      <c r="O10" s="43">
        <v>1</v>
      </c>
      <c r="P10" s="43">
        <v>0</v>
      </c>
      <c r="Q10" s="43">
        <v>0</v>
      </c>
      <c r="R10" s="43">
        <v>130</v>
      </c>
      <c r="S10" s="43">
        <v>93</v>
      </c>
      <c r="T10" s="43">
        <v>37</v>
      </c>
      <c r="U10" s="43">
        <v>0</v>
      </c>
    </row>
    <row r="11" spans="1:21" ht="19.5" customHeight="1" thickBot="1">
      <c r="A11" s="34" t="s">
        <v>26</v>
      </c>
      <c r="B11" s="42">
        <v>191</v>
      </c>
      <c r="C11" s="42">
        <v>114</v>
      </c>
      <c r="D11" s="42">
        <v>77</v>
      </c>
      <c r="E11" s="42">
        <v>0</v>
      </c>
      <c r="F11" s="42">
        <v>22</v>
      </c>
      <c r="G11" s="42">
        <v>19</v>
      </c>
      <c r="H11" s="42">
        <v>3</v>
      </c>
      <c r="I11" s="42">
        <v>0</v>
      </c>
      <c r="J11" s="42">
        <v>7</v>
      </c>
      <c r="K11" s="42">
        <v>7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220</v>
      </c>
      <c r="S11" s="42">
        <v>140</v>
      </c>
      <c r="T11" s="42">
        <v>80</v>
      </c>
      <c r="U11" s="42">
        <v>0</v>
      </c>
    </row>
    <row r="12" spans="1:21" ht="19.5" customHeight="1" thickBot="1">
      <c r="A12" s="34" t="s">
        <v>27</v>
      </c>
      <c r="B12" s="42">
        <v>81</v>
      </c>
      <c r="C12" s="42">
        <v>62</v>
      </c>
      <c r="D12" s="42">
        <v>19</v>
      </c>
      <c r="E12" s="42">
        <v>0</v>
      </c>
      <c r="F12" s="42">
        <v>25</v>
      </c>
      <c r="G12" s="42">
        <v>18</v>
      </c>
      <c r="H12" s="42">
        <v>7</v>
      </c>
      <c r="I12" s="42">
        <v>0</v>
      </c>
      <c r="J12" s="42">
        <v>23</v>
      </c>
      <c r="K12" s="42">
        <v>23</v>
      </c>
      <c r="L12" s="42">
        <v>0</v>
      </c>
      <c r="M12" s="42">
        <v>0</v>
      </c>
      <c r="N12" s="42">
        <v>3</v>
      </c>
      <c r="O12" s="42">
        <v>2</v>
      </c>
      <c r="P12" s="42">
        <v>1</v>
      </c>
      <c r="Q12" s="42">
        <v>0</v>
      </c>
      <c r="R12" s="42">
        <v>132</v>
      </c>
      <c r="S12" s="42">
        <v>105</v>
      </c>
      <c r="T12" s="42">
        <v>27</v>
      </c>
      <c r="U12" s="42">
        <v>0</v>
      </c>
    </row>
    <row r="13" spans="1:21" ht="19.5" customHeight="1" thickBot="1">
      <c r="A13" s="34" t="s">
        <v>28</v>
      </c>
      <c r="B13" s="43">
        <v>29</v>
      </c>
      <c r="C13" s="43">
        <v>27</v>
      </c>
      <c r="D13" s="43">
        <v>2</v>
      </c>
      <c r="E13" s="43">
        <v>0</v>
      </c>
      <c r="F13" s="43">
        <v>3</v>
      </c>
      <c r="G13" s="43">
        <v>2</v>
      </c>
      <c r="H13" s="43">
        <v>1</v>
      </c>
      <c r="I13" s="43">
        <v>0</v>
      </c>
      <c r="J13" s="43">
        <v>5</v>
      </c>
      <c r="K13" s="43">
        <v>5</v>
      </c>
      <c r="L13" s="43">
        <v>0</v>
      </c>
      <c r="M13" s="43">
        <v>0</v>
      </c>
      <c r="N13" s="43">
        <v>1</v>
      </c>
      <c r="O13" s="43">
        <v>1</v>
      </c>
      <c r="P13" s="43">
        <v>0</v>
      </c>
      <c r="Q13" s="43">
        <v>0</v>
      </c>
      <c r="R13" s="43">
        <v>38</v>
      </c>
      <c r="S13" s="43">
        <v>35</v>
      </c>
      <c r="T13" s="43">
        <v>3</v>
      </c>
      <c r="U13" s="43">
        <v>0</v>
      </c>
    </row>
    <row r="14" spans="1:21" ht="19.5" customHeight="1" thickBot="1">
      <c r="A14" s="34" t="s">
        <v>29</v>
      </c>
      <c r="B14" s="42">
        <v>150</v>
      </c>
      <c r="C14" s="42">
        <v>101</v>
      </c>
      <c r="D14" s="42">
        <v>49</v>
      </c>
      <c r="E14" s="42">
        <v>0</v>
      </c>
      <c r="F14" s="42">
        <v>14</v>
      </c>
      <c r="G14" s="42">
        <v>6</v>
      </c>
      <c r="H14" s="42">
        <v>7</v>
      </c>
      <c r="I14" s="42">
        <v>1</v>
      </c>
      <c r="J14" s="42">
        <v>13</v>
      </c>
      <c r="K14" s="42">
        <v>11</v>
      </c>
      <c r="L14" s="42">
        <v>2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177</v>
      </c>
      <c r="S14" s="42">
        <v>118</v>
      </c>
      <c r="T14" s="42">
        <v>58</v>
      </c>
      <c r="U14" s="42">
        <v>1</v>
      </c>
    </row>
    <row r="15" spans="1:21" ht="19.5" customHeight="1" thickBot="1">
      <c r="A15" s="34" t="s">
        <v>30</v>
      </c>
      <c r="B15" s="42">
        <v>83</v>
      </c>
      <c r="C15" s="42">
        <v>71</v>
      </c>
      <c r="D15" s="42">
        <v>12</v>
      </c>
      <c r="E15" s="42">
        <v>0</v>
      </c>
      <c r="F15" s="42">
        <v>36</v>
      </c>
      <c r="G15" s="42">
        <v>35</v>
      </c>
      <c r="H15" s="42">
        <v>1</v>
      </c>
      <c r="I15" s="42">
        <v>0</v>
      </c>
      <c r="J15" s="42">
        <v>8</v>
      </c>
      <c r="K15" s="42">
        <v>8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127</v>
      </c>
      <c r="S15" s="42">
        <v>114</v>
      </c>
      <c r="T15" s="42">
        <v>13</v>
      </c>
      <c r="U15" s="42">
        <v>0</v>
      </c>
    </row>
    <row r="16" spans="1:21" ht="19.5" customHeight="1" thickBot="1">
      <c r="A16" s="34" t="s">
        <v>31</v>
      </c>
      <c r="B16" s="43">
        <v>552</v>
      </c>
      <c r="C16" s="43">
        <v>309</v>
      </c>
      <c r="D16" s="43">
        <v>242</v>
      </c>
      <c r="E16" s="43">
        <v>1</v>
      </c>
      <c r="F16" s="43">
        <v>96</v>
      </c>
      <c r="G16" s="43">
        <v>55</v>
      </c>
      <c r="H16" s="43">
        <v>40</v>
      </c>
      <c r="I16" s="43">
        <v>1</v>
      </c>
      <c r="J16" s="43">
        <v>30</v>
      </c>
      <c r="K16" s="43">
        <v>25</v>
      </c>
      <c r="L16" s="43">
        <v>5</v>
      </c>
      <c r="M16" s="43">
        <v>0</v>
      </c>
      <c r="N16" s="43">
        <v>5</v>
      </c>
      <c r="O16" s="43">
        <v>1</v>
      </c>
      <c r="P16" s="43">
        <v>4</v>
      </c>
      <c r="Q16" s="43">
        <v>0</v>
      </c>
      <c r="R16" s="43">
        <v>683</v>
      </c>
      <c r="S16" s="43">
        <v>390</v>
      </c>
      <c r="T16" s="43">
        <v>291</v>
      </c>
      <c r="U16" s="43">
        <v>2</v>
      </c>
    </row>
    <row r="17" spans="1:21" ht="19.5" customHeight="1" thickBot="1">
      <c r="A17" s="34" t="s">
        <v>32</v>
      </c>
      <c r="B17" s="42">
        <v>352</v>
      </c>
      <c r="C17" s="42">
        <v>280</v>
      </c>
      <c r="D17" s="42">
        <v>72</v>
      </c>
      <c r="E17" s="42">
        <v>0</v>
      </c>
      <c r="F17" s="42">
        <v>52</v>
      </c>
      <c r="G17" s="42">
        <v>48</v>
      </c>
      <c r="H17" s="42">
        <v>4</v>
      </c>
      <c r="I17" s="42">
        <v>0</v>
      </c>
      <c r="J17" s="42">
        <v>30</v>
      </c>
      <c r="K17" s="42">
        <v>30</v>
      </c>
      <c r="L17" s="42">
        <v>0</v>
      </c>
      <c r="M17" s="42">
        <v>0</v>
      </c>
      <c r="N17" s="42">
        <v>4</v>
      </c>
      <c r="O17" s="42">
        <v>4</v>
      </c>
      <c r="P17" s="42">
        <v>0</v>
      </c>
      <c r="Q17" s="42">
        <v>0</v>
      </c>
      <c r="R17" s="42">
        <v>438</v>
      </c>
      <c r="S17" s="42">
        <v>362</v>
      </c>
      <c r="T17" s="42">
        <v>76</v>
      </c>
      <c r="U17" s="42">
        <v>0</v>
      </c>
    </row>
    <row r="18" spans="1:21" ht="19.5" customHeight="1" thickBot="1">
      <c r="A18" s="34" t="s">
        <v>33</v>
      </c>
      <c r="B18" s="42">
        <v>39</v>
      </c>
      <c r="C18" s="42">
        <v>34</v>
      </c>
      <c r="D18" s="42">
        <v>5</v>
      </c>
      <c r="E18" s="42">
        <v>0</v>
      </c>
      <c r="F18" s="42">
        <v>7</v>
      </c>
      <c r="G18" s="42">
        <v>6</v>
      </c>
      <c r="H18" s="42">
        <v>1</v>
      </c>
      <c r="I18" s="42">
        <v>0</v>
      </c>
      <c r="J18" s="42">
        <v>2</v>
      </c>
      <c r="K18" s="42">
        <v>1</v>
      </c>
      <c r="L18" s="42">
        <v>1</v>
      </c>
      <c r="M18" s="42">
        <v>0</v>
      </c>
      <c r="N18" s="42">
        <v>1</v>
      </c>
      <c r="O18" s="42">
        <v>0</v>
      </c>
      <c r="P18" s="42">
        <v>1</v>
      </c>
      <c r="Q18" s="42">
        <v>0</v>
      </c>
      <c r="R18" s="42">
        <v>49</v>
      </c>
      <c r="S18" s="42">
        <v>41</v>
      </c>
      <c r="T18" s="42">
        <v>8</v>
      </c>
      <c r="U18" s="42">
        <v>0</v>
      </c>
    </row>
    <row r="19" spans="1:21" ht="19.5" customHeight="1" thickBot="1">
      <c r="A19" s="34" t="s">
        <v>34</v>
      </c>
      <c r="B19" s="43">
        <v>138</v>
      </c>
      <c r="C19" s="43">
        <v>102</v>
      </c>
      <c r="D19" s="43">
        <v>36</v>
      </c>
      <c r="E19" s="43">
        <v>0</v>
      </c>
      <c r="F19" s="43">
        <v>22</v>
      </c>
      <c r="G19" s="43">
        <v>16</v>
      </c>
      <c r="H19" s="43">
        <v>6</v>
      </c>
      <c r="I19" s="43">
        <v>0</v>
      </c>
      <c r="J19" s="43">
        <v>5</v>
      </c>
      <c r="K19" s="43">
        <v>4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165</v>
      </c>
      <c r="S19" s="43">
        <v>122</v>
      </c>
      <c r="T19" s="43">
        <v>43</v>
      </c>
      <c r="U19" s="43">
        <v>0</v>
      </c>
    </row>
    <row r="20" spans="1:21" ht="19.5" customHeight="1" thickBot="1">
      <c r="A20" s="34" t="s">
        <v>35</v>
      </c>
      <c r="B20" s="42">
        <v>405</v>
      </c>
      <c r="C20" s="42">
        <v>199</v>
      </c>
      <c r="D20" s="42">
        <v>206</v>
      </c>
      <c r="E20" s="42">
        <v>0</v>
      </c>
      <c r="F20" s="42">
        <v>73</v>
      </c>
      <c r="G20" s="42">
        <v>27</v>
      </c>
      <c r="H20" s="42">
        <v>46</v>
      </c>
      <c r="I20" s="42">
        <v>0</v>
      </c>
      <c r="J20" s="42">
        <v>25</v>
      </c>
      <c r="K20" s="42">
        <v>21</v>
      </c>
      <c r="L20" s="42">
        <v>4</v>
      </c>
      <c r="M20" s="42">
        <v>0</v>
      </c>
      <c r="N20" s="42">
        <v>2</v>
      </c>
      <c r="O20" s="42">
        <v>2</v>
      </c>
      <c r="P20" s="42">
        <v>0</v>
      </c>
      <c r="Q20" s="42">
        <v>0</v>
      </c>
      <c r="R20" s="42">
        <v>505</v>
      </c>
      <c r="S20" s="42">
        <v>249</v>
      </c>
      <c r="T20" s="42">
        <v>256</v>
      </c>
      <c r="U20" s="42">
        <v>0</v>
      </c>
    </row>
    <row r="21" spans="1:21" ht="19.5" customHeight="1" thickBot="1">
      <c r="A21" s="34" t="s">
        <v>36</v>
      </c>
      <c r="B21" s="42">
        <v>73</v>
      </c>
      <c r="C21" s="42">
        <v>70</v>
      </c>
      <c r="D21" s="42">
        <v>3</v>
      </c>
      <c r="E21" s="42">
        <v>0</v>
      </c>
      <c r="F21" s="42">
        <v>21</v>
      </c>
      <c r="G21" s="42">
        <v>19</v>
      </c>
      <c r="H21" s="42">
        <v>2</v>
      </c>
      <c r="I21" s="42">
        <v>0</v>
      </c>
      <c r="J21" s="42">
        <v>61</v>
      </c>
      <c r="K21" s="42">
        <v>61</v>
      </c>
      <c r="L21" s="42">
        <v>0</v>
      </c>
      <c r="M21" s="42">
        <v>0</v>
      </c>
      <c r="N21" s="42">
        <v>2</v>
      </c>
      <c r="O21" s="42">
        <v>2</v>
      </c>
      <c r="P21" s="42">
        <v>0</v>
      </c>
      <c r="Q21" s="42">
        <v>0</v>
      </c>
      <c r="R21" s="42">
        <v>157</v>
      </c>
      <c r="S21" s="42">
        <v>152</v>
      </c>
      <c r="T21" s="42">
        <v>5</v>
      </c>
      <c r="U21" s="42">
        <v>0</v>
      </c>
    </row>
    <row r="22" spans="1:21" ht="19.5" customHeight="1" thickBot="1">
      <c r="A22" s="34" t="s">
        <v>37</v>
      </c>
      <c r="B22" s="43">
        <v>63</v>
      </c>
      <c r="C22" s="43">
        <v>44</v>
      </c>
      <c r="D22" s="43">
        <v>19</v>
      </c>
      <c r="E22" s="43">
        <v>0</v>
      </c>
      <c r="F22" s="43">
        <v>28</v>
      </c>
      <c r="G22" s="43">
        <v>20</v>
      </c>
      <c r="H22" s="43">
        <v>8</v>
      </c>
      <c r="I22" s="43">
        <v>0</v>
      </c>
      <c r="J22" s="43">
        <v>2</v>
      </c>
      <c r="K22" s="43">
        <v>2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93</v>
      </c>
      <c r="S22" s="43">
        <v>66</v>
      </c>
      <c r="T22" s="43">
        <v>27</v>
      </c>
      <c r="U22" s="43">
        <v>0</v>
      </c>
    </row>
    <row r="23" spans="1:21" ht="19.5" customHeight="1" thickBot="1">
      <c r="A23" s="35" t="s">
        <v>38</v>
      </c>
      <c r="B23" s="42">
        <v>321</v>
      </c>
      <c r="C23" s="42">
        <v>198</v>
      </c>
      <c r="D23" s="42">
        <v>123</v>
      </c>
      <c r="E23" s="42">
        <v>0</v>
      </c>
      <c r="F23" s="42">
        <v>35</v>
      </c>
      <c r="G23" s="42">
        <v>22</v>
      </c>
      <c r="H23" s="42">
        <v>13</v>
      </c>
      <c r="I23" s="42">
        <v>0</v>
      </c>
      <c r="J23" s="42">
        <v>8</v>
      </c>
      <c r="K23" s="42">
        <v>7</v>
      </c>
      <c r="L23" s="42">
        <v>1</v>
      </c>
      <c r="M23" s="42">
        <v>0</v>
      </c>
      <c r="N23" s="42">
        <v>8</v>
      </c>
      <c r="O23" s="42">
        <v>4</v>
      </c>
      <c r="P23" s="42">
        <v>4</v>
      </c>
      <c r="Q23" s="42">
        <v>0</v>
      </c>
      <c r="R23" s="42">
        <v>372</v>
      </c>
      <c r="S23" s="42">
        <v>231</v>
      </c>
      <c r="T23" s="42">
        <v>141</v>
      </c>
      <c r="U23" s="42">
        <v>0</v>
      </c>
    </row>
    <row r="24" spans="1:21" ht="19.5" customHeight="1" thickBot="1">
      <c r="A24" s="36" t="s">
        <v>39</v>
      </c>
      <c r="B24" s="42">
        <v>11</v>
      </c>
      <c r="C24" s="42">
        <v>9</v>
      </c>
      <c r="D24" s="42">
        <v>2</v>
      </c>
      <c r="E24" s="42">
        <v>0</v>
      </c>
      <c r="F24" s="42">
        <v>6</v>
      </c>
      <c r="G24" s="42">
        <v>6</v>
      </c>
      <c r="H24" s="42">
        <v>0</v>
      </c>
      <c r="I24" s="42">
        <v>0</v>
      </c>
      <c r="J24" s="42">
        <v>1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18</v>
      </c>
      <c r="S24" s="42">
        <v>16</v>
      </c>
      <c r="T24" s="42">
        <v>2</v>
      </c>
      <c r="U24" s="42">
        <v>0</v>
      </c>
    </row>
    <row r="25" spans="1:22" ht="19.5" customHeight="1" thickBot="1">
      <c r="A25" s="37" t="s">
        <v>40</v>
      </c>
      <c r="B25" s="44">
        <v>2968</v>
      </c>
      <c r="C25" s="44">
        <v>2035</v>
      </c>
      <c r="D25" s="44">
        <v>932</v>
      </c>
      <c r="E25" s="45">
        <v>1</v>
      </c>
      <c r="F25" s="44">
        <v>523</v>
      </c>
      <c r="G25" s="44">
        <v>370</v>
      </c>
      <c r="H25" s="44">
        <v>151</v>
      </c>
      <c r="I25" s="45">
        <v>2</v>
      </c>
      <c r="J25" s="44">
        <v>270</v>
      </c>
      <c r="K25" s="44">
        <v>249</v>
      </c>
      <c r="L25" s="44">
        <v>21</v>
      </c>
      <c r="M25" s="45">
        <v>0</v>
      </c>
      <c r="N25" s="44">
        <v>57</v>
      </c>
      <c r="O25" s="44">
        <v>46</v>
      </c>
      <c r="P25" s="44">
        <v>11</v>
      </c>
      <c r="Q25" s="45">
        <v>0</v>
      </c>
      <c r="R25" s="44">
        <v>3818</v>
      </c>
      <c r="S25" s="44">
        <v>2700</v>
      </c>
      <c r="T25" s="44">
        <v>1115</v>
      </c>
      <c r="U25" s="44">
        <v>3</v>
      </c>
      <c r="V25" s="11"/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0">
    <mergeCell ref="I6:I7"/>
    <mergeCell ref="R6:R7"/>
    <mergeCell ref="S6:T6"/>
    <mergeCell ref="U6:U7"/>
    <mergeCell ref="J6:J7"/>
    <mergeCell ref="K6:L6"/>
    <mergeCell ref="M6:M7"/>
    <mergeCell ref="N6:N7"/>
    <mergeCell ref="O6:P6"/>
    <mergeCell ref="Q6:Q7"/>
    <mergeCell ref="B5:E5"/>
    <mergeCell ref="F5:I5"/>
    <mergeCell ref="J5:M5"/>
    <mergeCell ref="N5:Q5"/>
    <mergeCell ref="R5:U5"/>
    <mergeCell ref="B6:B7"/>
    <mergeCell ref="C6:D6"/>
    <mergeCell ref="E6:E7"/>
    <mergeCell ref="F6:F7"/>
    <mergeCell ref="G6:H6"/>
  </mergeCells>
  <printOptions/>
  <pageMargins left="0.36" right="0.27" top="1.08" bottom="0.1968503937007874" header="0" footer="0"/>
  <pageSetup fitToHeight="0"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28" customWidth="1"/>
    <col min="2" max="2" width="17.7109375" style="28" bestFit="1" customWidth="1"/>
    <col min="3" max="3" width="19.00390625" style="28" bestFit="1" customWidth="1"/>
    <col min="4" max="4" width="18.28125" style="28" bestFit="1" customWidth="1"/>
    <col min="5" max="5" width="11.140625" style="28" bestFit="1" customWidth="1"/>
    <col min="6" max="6" width="17.7109375" style="28" bestFit="1" customWidth="1"/>
    <col min="7" max="7" width="19.00390625" style="28" bestFit="1" customWidth="1"/>
    <col min="8" max="8" width="18.28125" style="28" bestFit="1" customWidth="1"/>
    <col min="9" max="9" width="11.140625" style="28" bestFit="1" customWidth="1"/>
    <col min="10" max="10" width="17.7109375" style="28" bestFit="1" customWidth="1"/>
    <col min="11" max="11" width="19.00390625" style="28" bestFit="1" customWidth="1"/>
    <col min="12" max="12" width="18.28125" style="28" bestFit="1" customWidth="1"/>
    <col min="13" max="13" width="11.140625" style="28" bestFit="1" customWidth="1"/>
    <col min="14" max="16384" width="11.421875" style="28" customWidth="1"/>
  </cols>
  <sheetData>
    <row r="2" ht="39.75" customHeight="1"/>
    <row r="3" ht="39.75" customHeight="1">
      <c r="P3" s="91"/>
    </row>
    <row r="4" spans="1:15" ht="15">
      <c r="A4" s="1"/>
      <c r="B4" s="6"/>
      <c r="C4" s="6"/>
      <c r="D4" s="6"/>
      <c r="E4" s="6"/>
      <c r="F4" s="6"/>
      <c r="G4" s="6"/>
      <c r="H4" s="6"/>
      <c r="I4" s="6"/>
      <c r="J4" s="1"/>
      <c r="K4" s="1"/>
      <c r="L4" s="1"/>
      <c r="O4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4.75" customHeight="1" thickBot="1">
      <c r="A6" s="11"/>
      <c r="B6" s="106" t="s">
        <v>1</v>
      </c>
      <c r="C6" s="106"/>
      <c r="D6" s="106"/>
      <c r="E6" s="107"/>
      <c r="F6" s="98" t="s">
        <v>129</v>
      </c>
      <c r="G6" s="96"/>
      <c r="H6" s="96"/>
      <c r="I6" s="96"/>
      <c r="J6" s="96"/>
      <c r="K6" s="96"/>
      <c r="L6" s="96"/>
      <c r="M6" s="96"/>
      <c r="N6" s="53"/>
    </row>
    <row r="7" spans="1:14" ht="24.75" customHeight="1" thickBot="1">
      <c r="A7" s="11"/>
      <c r="B7" s="108"/>
      <c r="C7" s="108"/>
      <c r="D7" s="108"/>
      <c r="E7" s="109"/>
      <c r="F7" s="101" t="s">
        <v>93</v>
      </c>
      <c r="G7" s="102"/>
      <c r="H7" s="102"/>
      <c r="I7" s="99"/>
      <c r="J7" s="101" t="s">
        <v>94</v>
      </c>
      <c r="K7" s="102"/>
      <c r="L7" s="102"/>
      <c r="M7" s="102"/>
      <c r="N7" s="53"/>
    </row>
    <row r="8" spans="1:14" ht="39.75" customHeight="1" thickBot="1">
      <c r="A8" s="11"/>
      <c r="B8" s="55" t="s">
        <v>63</v>
      </c>
      <c r="C8" s="55" t="s">
        <v>0</v>
      </c>
      <c r="D8" s="55" t="s">
        <v>130</v>
      </c>
      <c r="E8" s="54" t="s">
        <v>131</v>
      </c>
      <c r="F8" s="56" t="s">
        <v>63</v>
      </c>
      <c r="G8" s="55" t="s">
        <v>0</v>
      </c>
      <c r="H8" s="55" t="s">
        <v>130</v>
      </c>
      <c r="I8" s="54" t="s">
        <v>131</v>
      </c>
      <c r="J8" s="55" t="s">
        <v>63</v>
      </c>
      <c r="K8" s="55" t="s">
        <v>0</v>
      </c>
      <c r="L8" s="55" t="s">
        <v>130</v>
      </c>
      <c r="M8" s="54" t="s">
        <v>131</v>
      </c>
      <c r="N8" s="57"/>
    </row>
    <row r="9" spans="1:13" ht="19.5" customHeight="1" thickBot="1">
      <c r="A9" s="33" t="s">
        <v>23</v>
      </c>
      <c r="B9" s="81">
        <f>IF(OrdenesSegunInstancia!B8=0,"-",IF(OrdenesSegunInstancia!R8=0,"-",(OrdenesSegunInstancia!B8/OrdenesSegunInstancia!R8)))</f>
        <v>0.713963963963964</v>
      </c>
      <c r="C9" s="81">
        <f>IF(OrdenesSegunInstancia!F8=0,"-",IF(OrdenesSegunInstancia!R8=0,"-",(OrdenesSegunInstancia!F8/OrdenesSegunInstancia!R8)))</f>
        <v>0.1463963963963964</v>
      </c>
      <c r="D9" s="81">
        <f>IF(OrdenesSegunInstancia!J8=0,"-",IF(OrdenesSegunInstancia!R8=0,"-",(OrdenesSegunInstancia!J8/OrdenesSegunInstancia!R8)))</f>
        <v>0.07882882882882883</v>
      </c>
      <c r="E9" s="81">
        <f>IF(OrdenesSegunInstancia!N8=0,"-",IF(OrdenesSegunInstancia!R8=0,"-",(OrdenesSegunInstancia!N8/OrdenesSegunInstancia!R8)))</f>
        <v>0.060810810810810814</v>
      </c>
      <c r="F9" s="81">
        <f>IF(OrdenesSegunInstancia!C8=0,"-",IF(OrdenesSegunInstancia!S8=0,"-",(OrdenesSegunInstancia!C8/OrdenesSegunInstancia!S8)))</f>
        <v>0.7241379310344828</v>
      </c>
      <c r="G9" s="81">
        <f>IF(OrdenesSegunInstancia!G8=0,"-",IF(OrdenesSegunInstancia!S8=0,"-",(OrdenesSegunInstancia!G8/OrdenesSegunInstancia!S8)))</f>
        <v>0.14039408866995073</v>
      </c>
      <c r="H9" s="81">
        <f>IF(OrdenesSegunInstancia!K8=0,"-",IF(OrdenesSegunInstancia!S8=0,"-",(OrdenesSegunInstancia!K8/OrdenesSegunInstancia!S8)))</f>
        <v>0.06896551724137931</v>
      </c>
      <c r="I9" s="81">
        <f>IF(OrdenesSegunInstancia!O8=0,"-",IF(OrdenesSegunInstancia!S8=0,"-",(OrdenesSegunInstancia!O8/OrdenesSegunInstancia!S8)))</f>
        <v>0.0665024630541872</v>
      </c>
      <c r="J9" s="81">
        <f>IF(OrdenesSegunInstancia!D8=0,"-",IF(OrdenesSegunInstancia!T8=0,"-",(OrdenesSegunInstancia!D8/OrdenesSegunInstancia!T8)))</f>
        <v>0.6052631578947368</v>
      </c>
      <c r="K9" s="81">
        <f>IF(OrdenesSegunInstancia!H8=0,"-",IF(OrdenesSegunInstancia!$T8=0,"-",(OrdenesSegunInstancia!H8/OrdenesSegunInstancia!$T8)))</f>
        <v>0.21052631578947367</v>
      </c>
      <c r="L9" s="81">
        <f>IF(OrdenesSegunInstancia!L8=0,"-",IF(OrdenesSegunInstancia!$T8=0,"-",(OrdenesSegunInstancia!L8/OrdenesSegunInstancia!$T8)))</f>
        <v>0.18421052631578946</v>
      </c>
      <c r="M9" s="81" t="str">
        <f>IF(OrdenesSegunInstancia!P8=0,"-",IF(OrdenesSegunInstancia!$T8=0,"-",(OrdenesSegunInstancia!P8/OrdenesSegunInstancia!$T8)))</f>
        <v>-</v>
      </c>
    </row>
    <row r="10" spans="1:13" ht="19.5" customHeight="1" thickBot="1">
      <c r="A10" s="34" t="s">
        <v>24</v>
      </c>
      <c r="B10" s="81">
        <f>IF(OrdenesSegunInstancia!B9=0,"-",IF(OrdenesSegunInstancia!R9=0,"-",(OrdenesSegunInstancia!B9/OrdenesSegunInstancia!R9)))</f>
        <v>0.7142857142857143</v>
      </c>
      <c r="C10" s="81">
        <f>IF(OrdenesSegunInstancia!F9=0,"-",IF(OrdenesSegunInstancia!R9=0,"-",(OrdenesSegunInstancia!F9/OrdenesSegunInstancia!R9)))</f>
        <v>0.08571428571428572</v>
      </c>
      <c r="D10" s="81">
        <f>IF(OrdenesSegunInstancia!J9=0,"-",IF(OrdenesSegunInstancia!R9=0,"-",(OrdenesSegunInstancia!J9/OrdenesSegunInstancia!R9)))</f>
        <v>0.15714285714285714</v>
      </c>
      <c r="E10" s="81">
        <f>IF(OrdenesSegunInstancia!N9=0,"-",IF(OrdenesSegunInstancia!R9=0,"-",(OrdenesSegunInstancia!N9/OrdenesSegunInstancia!R9)))</f>
        <v>0.04285714285714286</v>
      </c>
      <c r="F10" s="81">
        <f>IF(OrdenesSegunInstancia!C9=0,"-",IF(OrdenesSegunInstancia!S9=0,"-",(OrdenesSegunInstancia!C9/OrdenesSegunInstancia!S9)))</f>
        <v>0.6833333333333333</v>
      </c>
      <c r="G10" s="81">
        <f>IF(OrdenesSegunInstancia!G9=0,"-",IF(OrdenesSegunInstancia!S9=0,"-",(OrdenesSegunInstancia!G9/OrdenesSegunInstancia!S9)))</f>
        <v>0.1</v>
      </c>
      <c r="H10" s="81">
        <f>IF(OrdenesSegunInstancia!K9=0,"-",IF(OrdenesSegunInstancia!S9=0,"-",(OrdenesSegunInstancia!K9/OrdenesSegunInstancia!S9)))</f>
        <v>0.18333333333333332</v>
      </c>
      <c r="I10" s="81">
        <f>IF(OrdenesSegunInstancia!O9=0,"-",IF(OrdenesSegunInstancia!S9=0,"-",(OrdenesSegunInstancia!O9/OrdenesSegunInstancia!S9)))</f>
        <v>0.03333333333333333</v>
      </c>
      <c r="J10" s="81">
        <f>IF(OrdenesSegunInstancia!D9=0,"-",IF(OrdenesSegunInstancia!T9=0,"-",(OrdenesSegunInstancia!D9/OrdenesSegunInstancia!T9)))</f>
        <v>0.9</v>
      </c>
      <c r="K10" s="81" t="str">
        <f>IF(OrdenesSegunInstancia!H9=0,"-",IF(OrdenesSegunInstancia!$T9=0,"-",(OrdenesSegunInstancia!H9/OrdenesSegunInstancia!$T9)))</f>
        <v>-</v>
      </c>
      <c r="L10" s="81" t="str">
        <f>IF(OrdenesSegunInstancia!L9=0,"-",IF(OrdenesSegunInstancia!$T9=0,"-",(OrdenesSegunInstancia!L9/OrdenesSegunInstancia!$T9)))</f>
        <v>-</v>
      </c>
      <c r="M10" s="81">
        <f>IF(OrdenesSegunInstancia!P9=0,"-",IF(OrdenesSegunInstancia!$T9=0,"-",(OrdenesSegunInstancia!P9/OrdenesSegunInstancia!$T9)))</f>
        <v>0.1</v>
      </c>
    </row>
    <row r="11" spans="1:13" ht="19.5" customHeight="1" thickBot="1">
      <c r="A11" s="34" t="s">
        <v>25</v>
      </c>
      <c r="B11" s="81">
        <f>IF(OrdenesSegunInstancia!B10=0,"-",IF(OrdenesSegunInstancia!R10=0,"-",(OrdenesSegunInstancia!B10/OrdenesSegunInstancia!R10)))</f>
        <v>0.8692307692307693</v>
      </c>
      <c r="C11" s="81">
        <f>IF(OrdenesSegunInstancia!F10=0,"-",IF(OrdenesSegunInstancia!R10=0,"-",(OrdenesSegunInstancia!F10/OrdenesSegunInstancia!R10)))</f>
        <v>0.09230769230769231</v>
      </c>
      <c r="D11" s="81">
        <f>IF(OrdenesSegunInstancia!J10=0,"-",IF(OrdenesSegunInstancia!R10=0,"-",(OrdenesSegunInstancia!J10/OrdenesSegunInstancia!R10)))</f>
        <v>0.03076923076923077</v>
      </c>
      <c r="E11" s="81">
        <f>IF(OrdenesSegunInstancia!N10=0,"-",IF(OrdenesSegunInstancia!R10=0,"-",(OrdenesSegunInstancia!N10/OrdenesSegunInstancia!R10)))</f>
        <v>0.007692307692307693</v>
      </c>
      <c r="F11" s="81">
        <f>IF(OrdenesSegunInstancia!C10=0,"-",IF(OrdenesSegunInstancia!S10=0,"-",(OrdenesSegunInstancia!C10/OrdenesSegunInstancia!S10)))</f>
        <v>0.8602150537634409</v>
      </c>
      <c r="G11" s="81">
        <f>IF(OrdenesSegunInstancia!G10=0,"-",IF(OrdenesSegunInstancia!S10=0,"-",(OrdenesSegunInstancia!G10/OrdenesSegunInstancia!S10)))</f>
        <v>0.08602150537634409</v>
      </c>
      <c r="H11" s="81">
        <f>IF(OrdenesSegunInstancia!K10=0,"-",IF(OrdenesSegunInstancia!S10=0,"-",(OrdenesSegunInstancia!K10/OrdenesSegunInstancia!S10)))</f>
        <v>0.043010752688172046</v>
      </c>
      <c r="I11" s="81">
        <f>IF(OrdenesSegunInstancia!O10=0,"-",IF(OrdenesSegunInstancia!S10=0,"-",(OrdenesSegunInstancia!O10/OrdenesSegunInstancia!S10)))</f>
        <v>0.010752688172043012</v>
      </c>
      <c r="J11" s="81">
        <f>IF(OrdenesSegunInstancia!D10=0,"-",IF(OrdenesSegunInstancia!T10=0,"-",(OrdenesSegunInstancia!D10/OrdenesSegunInstancia!T10)))</f>
        <v>0.8918918918918919</v>
      </c>
      <c r="K11" s="81">
        <f>IF(OrdenesSegunInstancia!H10=0,"-",IF(OrdenesSegunInstancia!$T10=0,"-",(OrdenesSegunInstancia!H10/OrdenesSegunInstancia!$T10)))</f>
        <v>0.10810810810810811</v>
      </c>
      <c r="L11" s="81" t="str">
        <f>IF(OrdenesSegunInstancia!L10=0,"-",IF(OrdenesSegunInstancia!$T10=0,"-",(OrdenesSegunInstancia!L10/OrdenesSegunInstancia!$T10)))</f>
        <v>-</v>
      </c>
      <c r="M11" s="81" t="str">
        <f>IF(OrdenesSegunInstancia!P10=0,"-",IF(OrdenesSegunInstancia!$T10=0,"-",(OrdenesSegunInstancia!P10/OrdenesSegunInstancia!$T10)))</f>
        <v>-</v>
      </c>
    </row>
    <row r="12" spans="1:13" ht="19.5" customHeight="1" thickBot="1">
      <c r="A12" s="34" t="s">
        <v>26</v>
      </c>
      <c r="B12" s="81">
        <f>IF(OrdenesSegunInstancia!B11=0,"-",IF(OrdenesSegunInstancia!R11=0,"-",(OrdenesSegunInstancia!B11/OrdenesSegunInstancia!R11)))</f>
        <v>0.8681818181818182</v>
      </c>
      <c r="C12" s="81">
        <f>IF(OrdenesSegunInstancia!F11=0,"-",IF(OrdenesSegunInstancia!R11=0,"-",(OrdenesSegunInstancia!F11/OrdenesSegunInstancia!R11)))</f>
        <v>0.1</v>
      </c>
      <c r="D12" s="81">
        <f>IF(OrdenesSegunInstancia!J11=0,"-",IF(OrdenesSegunInstancia!R11=0,"-",(OrdenesSegunInstancia!J11/OrdenesSegunInstancia!R11)))</f>
        <v>0.031818181818181815</v>
      </c>
      <c r="E12" s="81" t="str">
        <f>IF(OrdenesSegunInstancia!N11=0,"-",IF(OrdenesSegunInstancia!R11=0,"-",(OrdenesSegunInstancia!N11/OrdenesSegunInstancia!R11)))</f>
        <v>-</v>
      </c>
      <c r="F12" s="81">
        <f>IF(OrdenesSegunInstancia!C11=0,"-",IF(OrdenesSegunInstancia!S11=0,"-",(OrdenesSegunInstancia!C11/OrdenesSegunInstancia!S11)))</f>
        <v>0.8142857142857143</v>
      </c>
      <c r="G12" s="81">
        <f>IF(OrdenesSegunInstancia!G11=0,"-",IF(OrdenesSegunInstancia!S11=0,"-",(OrdenesSegunInstancia!G11/OrdenesSegunInstancia!S11)))</f>
        <v>0.1357142857142857</v>
      </c>
      <c r="H12" s="81">
        <f>IF(OrdenesSegunInstancia!K11=0,"-",IF(OrdenesSegunInstancia!S11=0,"-",(OrdenesSegunInstancia!K11/OrdenesSegunInstancia!S11)))</f>
        <v>0.05</v>
      </c>
      <c r="I12" s="81" t="str">
        <f>IF(OrdenesSegunInstancia!O11=0,"-",IF(OrdenesSegunInstancia!S11=0,"-",(OrdenesSegunInstancia!O11/OrdenesSegunInstancia!S11)))</f>
        <v>-</v>
      </c>
      <c r="J12" s="81">
        <f>IF(OrdenesSegunInstancia!D11=0,"-",IF(OrdenesSegunInstancia!T11=0,"-",(OrdenesSegunInstancia!D11/OrdenesSegunInstancia!T11)))</f>
        <v>0.9625</v>
      </c>
      <c r="K12" s="81">
        <f>IF(OrdenesSegunInstancia!H11=0,"-",IF(OrdenesSegunInstancia!$T11=0,"-",(OrdenesSegunInstancia!H11/OrdenesSegunInstancia!$T11)))</f>
        <v>0.0375</v>
      </c>
      <c r="L12" s="81" t="str">
        <f>IF(OrdenesSegunInstancia!L11=0,"-",IF(OrdenesSegunInstancia!$T11=0,"-",(OrdenesSegunInstancia!L11/OrdenesSegunInstancia!$T11)))</f>
        <v>-</v>
      </c>
      <c r="M12" s="81" t="str">
        <f>IF(OrdenesSegunInstancia!P11=0,"-",IF(OrdenesSegunInstancia!$T11=0,"-",(OrdenesSegunInstancia!P11/OrdenesSegunInstancia!$T11)))</f>
        <v>-</v>
      </c>
    </row>
    <row r="13" spans="1:13" ht="19.5" customHeight="1" thickBot="1">
      <c r="A13" s="34" t="s">
        <v>27</v>
      </c>
      <c r="B13" s="81">
        <f>IF(OrdenesSegunInstancia!B12=0,"-",IF(OrdenesSegunInstancia!R12=0,"-",(OrdenesSegunInstancia!B12/OrdenesSegunInstancia!R12)))</f>
        <v>0.6136363636363636</v>
      </c>
      <c r="C13" s="81">
        <f>IF(OrdenesSegunInstancia!F12=0,"-",IF(OrdenesSegunInstancia!R12=0,"-",(OrdenesSegunInstancia!F12/OrdenesSegunInstancia!R12)))</f>
        <v>0.1893939393939394</v>
      </c>
      <c r="D13" s="81">
        <f>IF(OrdenesSegunInstancia!J12=0,"-",IF(OrdenesSegunInstancia!R12=0,"-",(OrdenesSegunInstancia!J12/OrdenesSegunInstancia!R12)))</f>
        <v>0.17424242424242425</v>
      </c>
      <c r="E13" s="81">
        <f>IF(OrdenesSegunInstancia!N12=0,"-",IF(OrdenesSegunInstancia!R12=0,"-",(OrdenesSegunInstancia!N12/OrdenesSegunInstancia!R12)))</f>
        <v>0.022727272727272728</v>
      </c>
      <c r="F13" s="81">
        <f>IF(OrdenesSegunInstancia!C12=0,"-",IF(OrdenesSegunInstancia!S12=0,"-",(OrdenesSegunInstancia!C12/OrdenesSegunInstancia!S12)))</f>
        <v>0.5904761904761905</v>
      </c>
      <c r="G13" s="81">
        <f>IF(OrdenesSegunInstancia!G12=0,"-",IF(OrdenesSegunInstancia!S12=0,"-",(OrdenesSegunInstancia!G12/OrdenesSegunInstancia!S12)))</f>
        <v>0.17142857142857143</v>
      </c>
      <c r="H13" s="81">
        <f>IF(OrdenesSegunInstancia!K12=0,"-",IF(OrdenesSegunInstancia!S12=0,"-",(OrdenesSegunInstancia!K12/OrdenesSegunInstancia!S12)))</f>
        <v>0.21904761904761905</v>
      </c>
      <c r="I13" s="81">
        <f>IF(OrdenesSegunInstancia!O12=0,"-",IF(OrdenesSegunInstancia!S12=0,"-",(OrdenesSegunInstancia!O12/OrdenesSegunInstancia!S12)))</f>
        <v>0.01904761904761905</v>
      </c>
      <c r="J13" s="81">
        <f>IF(OrdenesSegunInstancia!D12=0,"-",IF(OrdenesSegunInstancia!T12=0,"-",(OrdenesSegunInstancia!D12/OrdenesSegunInstancia!T12)))</f>
        <v>0.7037037037037037</v>
      </c>
      <c r="K13" s="81">
        <f>IF(OrdenesSegunInstancia!H12=0,"-",IF(OrdenesSegunInstancia!$T12=0,"-",(OrdenesSegunInstancia!H12/OrdenesSegunInstancia!$T12)))</f>
        <v>0.25925925925925924</v>
      </c>
      <c r="L13" s="81" t="str">
        <f>IF(OrdenesSegunInstancia!L12=0,"-",IF(OrdenesSegunInstancia!$T12=0,"-",(OrdenesSegunInstancia!L12/OrdenesSegunInstancia!$T12)))</f>
        <v>-</v>
      </c>
      <c r="M13" s="81">
        <f>IF(OrdenesSegunInstancia!P12=0,"-",IF(OrdenesSegunInstancia!$T12=0,"-",(OrdenesSegunInstancia!P12/OrdenesSegunInstancia!$T12)))</f>
        <v>0.037037037037037035</v>
      </c>
    </row>
    <row r="14" spans="1:13" ht="19.5" customHeight="1" thickBot="1">
      <c r="A14" s="34" t="s">
        <v>28</v>
      </c>
      <c r="B14" s="81">
        <f>IF(OrdenesSegunInstancia!B13=0,"-",IF(OrdenesSegunInstancia!R13=0,"-",(OrdenesSegunInstancia!B13/OrdenesSegunInstancia!R13)))</f>
        <v>0.7631578947368421</v>
      </c>
      <c r="C14" s="81">
        <f>IF(OrdenesSegunInstancia!F13=0,"-",IF(OrdenesSegunInstancia!R13=0,"-",(OrdenesSegunInstancia!F13/OrdenesSegunInstancia!R13)))</f>
        <v>0.07894736842105263</v>
      </c>
      <c r="D14" s="81">
        <f>IF(OrdenesSegunInstancia!J13=0,"-",IF(OrdenesSegunInstancia!R13=0,"-",(OrdenesSegunInstancia!J13/OrdenesSegunInstancia!R13)))</f>
        <v>0.13157894736842105</v>
      </c>
      <c r="E14" s="81">
        <f>IF(OrdenesSegunInstancia!N13=0,"-",IF(OrdenesSegunInstancia!R13=0,"-",(OrdenesSegunInstancia!N13/OrdenesSegunInstancia!R13)))</f>
        <v>0.02631578947368421</v>
      </c>
      <c r="F14" s="81">
        <f>IF(OrdenesSegunInstancia!C13=0,"-",IF(OrdenesSegunInstancia!S13=0,"-",(OrdenesSegunInstancia!C13/OrdenesSegunInstancia!S13)))</f>
        <v>0.7714285714285715</v>
      </c>
      <c r="G14" s="81">
        <f>IF(OrdenesSegunInstancia!G13=0,"-",IF(OrdenesSegunInstancia!S13=0,"-",(OrdenesSegunInstancia!G13/OrdenesSegunInstancia!S13)))</f>
        <v>0.05714285714285714</v>
      </c>
      <c r="H14" s="81">
        <f>IF(OrdenesSegunInstancia!K13=0,"-",IF(OrdenesSegunInstancia!S13=0,"-",(OrdenesSegunInstancia!K13/OrdenesSegunInstancia!S13)))</f>
        <v>0.14285714285714285</v>
      </c>
      <c r="I14" s="81">
        <f>IF(OrdenesSegunInstancia!O13=0,"-",IF(OrdenesSegunInstancia!S13=0,"-",(OrdenesSegunInstancia!O13/OrdenesSegunInstancia!S13)))</f>
        <v>0.02857142857142857</v>
      </c>
      <c r="J14" s="81">
        <f>IF(OrdenesSegunInstancia!D13=0,"-",IF(OrdenesSegunInstancia!T13=0,"-",(OrdenesSegunInstancia!D13/OrdenesSegunInstancia!T13)))</f>
        <v>0.6666666666666666</v>
      </c>
      <c r="K14" s="81">
        <f>IF(OrdenesSegunInstancia!H13=0,"-",IF(OrdenesSegunInstancia!$T13=0,"-",(OrdenesSegunInstancia!H13/OrdenesSegunInstancia!$T13)))</f>
        <v>0.3333333333333333</v>
      </c>
      <c r="L14" s="81" t="str">
        <f>IF(OrdenesSegunInstancia!L13=0,"-",IF(OrdenesSegunInstancia!$T13=0,"-",(OrdenesSegunInstancia!L13/OrdenesSegunInstancia!$T13)))</f>
        <v>-</v>
      </c>
      <c r="M14" s="81" t="str">
        <f>IF(OrdenesSegunInstancia!P13=0,"-",IF(OrdenesSegunInstancia!$T13=0,"-",(OrdenesSegunInstancia!P13/OrdenesSegunInstancia!$T13)))</f>
        <v>-</v>
      </c>
    </row>
    <row r="15" spans="1:13" ht="19.5" customHeight="1" thickBot="1">
      <c r="A15" s="34" t="s">
        <v>29</v>
      </c>
      <c r="B15" s="81">
        <f>IF(OrdenesSegunInstancia!B14=0,"-",IF(OrdenesSegunInstancia!R14=0,"-",(OrdenesSegunInstancia!B14/OrdenesSegunInstancia!R14)))</f>
        <v>0.847457627118644</v>
      </c>
      <c r="C15" s="81">
        <f>IF(OrdenesSegunInstancia!F14=0,"-",IF(OrdenesSegunInstancia!R14=0,"-",(OrdenesSegunInstancia!F14/OrdenesSegunInstancia!R14)))</f>
        <v>0.07909604519774012</v>
      </c>
      <c r="D15" s="81">
        <f>IF(OrdenesSegunInstancia!J14=0,"-",IF(OrdenesSegunInstancia!R14=0,"-",(OrdenesSegunInstancia!J14/OrdenesSegunInstancia!R14)))</f>
        <v>0.07344632768361582</v>
      </c>
      <c r="E15" s="81" t="str">
        <f>IF(OrdenesSegunInstancia!N14=0,"-",IF(OrdenesSegunInstancia!R14=0,"-",(OrdenesSegunInstancia!N14/OrdenesSegunInstancia!R14)))</f>
        <v>-</v>
      </c>
      <c r="F15" s="81">
        <f>IF(OrdenesSegunInstancia!C14=0,"-",IF(OrdenesSegunInstancia!S14=0,"-",(OrdenesSegunInstancia!C14/OrdenesSegunInstancia!S14)))</f>
        <v>0.8559322033898306</v>
      </c>
      <c r="G15" s="81">
        <f>IF(OrdenesSegunInstancia!G14=0,"-",IF(OrdenesSegunInstancia!S14=0,"-",(OrdenesSegunInstancia!G14/OrdenesSegunInstancia!S14)))</f>
        <v>0.05084745762711865</v>
      </c>
      <c r="H15" s="81">
        <f>IF(OrdenesSegunInstancia!K14=0,"-",IF(OrdenesSegunInstancia!S14=0,"-",(OrdenesSegunInstancia!K14/OrdenesSegunInstancia!S14)))</f>
        <v>0.09322033898305085</v>
      </c>
      <c r="I15" s="81" t="str">
        <f>IF(OrdenesSegunInstancia!O14=0,"-",IF(OrdenesSegunInstancia!S14=0,"-",(OrdenesSegunInstancia!O14/OrdenesSegunInstancia!S14)))</f>
        <v>-</v>
      </c>
      <c r="J15" s="81">
        <f>IF(OrdenesSegunInstancia!D14=0,"-",IF(OrdenesSegunInstancia!T14=0,"-",(OrdenesSegunInstancia!D14/OrdenesSegunInstancia!T14)))</f>
        <v>0.8448275862068966</v>
      </c>
      <c r="K15" s="81">
        <f>IF(OrdenesSegunInstancia!H14=0,"-",IF(OrdenesSegunInstancia!$T14=0,"-",(OrdenesSegunInstancia!H14/OrdenesSegunInstancia!$T14)))</f>
        <v>0.1206896551724138</v>
      </c>
      <c r="L15" s="81">
        <f>IF(OrdenesSegunInstancia!L14=0,"-",IF(OrdenesSegunInstancia!$T14=0,"-",(OrdenesSegunInstancia!L14/OrdenesSegunInstancia!$T14)))</f>
        <v>0.034482758620689655</v>
      </c>
      <c r="M15" s="81" t="str">
        <f>IF(OrdenesSegunInstancia!P14=0,"-",IF(OrdenesSegunInstancia!$T14=0,"-",(OrdenesSegunInstancia!P14/OrdenesSegunInstancia!$T14)))</f>
        <v>-</v>
      </c>
    </row>
    <row r="16" spans="1:13" ht="19.5" customHeight="1" thickBot="1">
      <c r="A16" s="34" t="s">
        <v>30</v>
      </c>
      <c r="B16" s="81">
        <f>IF(OrdenesSegunInstancia!B15=0,"-",IF(OrdenesSegunInstancia!R15=0,"-",(OrdenesSegunInstancia!B15/OrdenesSegunInstancia!R15)))</f>
        <v>0.6535433070866141</v>
      </c>
      <c r="C16" s="81">
        <f>IF(OrdenesSegunInstancia!F15=0,"-",IF(OrdenesSegunInstancia!R15=0,"-",(OrdenesSegunInstancia!F15/OrdenesSegunInstancia!R15)))</f>
        <v>0.28346456692913385</v>
      </c>
      <c r="D16" s="81">
        <f>IF(OrdenesSegunInstancia!J15=0,"-",IF(OrdenesSegunInstancia!R15=0,"-",(OrdenesSegunInstancia!J15/OrdenesSegunInstancia!R15)))</f>
        <v>0.06299212598425197</v>
      </c>
      <c r="E16" s="81" t="str">
        <f>IF(OrdenesSegunInstancia!N15=0,"-",IF(OrdenesSegunInstancia!R15=0,"-",(OrdenesSegunInstancia!N15/OrdenesSegunInstancia!R15)))</f>
        <v>-</v>
      </c>
      <c r="F16" s="81">
        <f>IF(OrdenesSegunInstancia!C15=0,"-",IF(OrdenesSegunInstancia!S15=0,"-",(OrdenesSegunInstancia!C15/OrdenesSegunInstancia!S15)))</f>
        <v>0.6228070175438597</v>
      </c>
      <c r="G16" s="81">
        <f>IF(OrdenesSegunInstancia!G15=0,"-",IF(OrdenesSegunInstancia!S15=0,"-",(OrdenesSegunInstancia!G15/OrdenesSegunInstancia!S15)))</f>
        <v>0.30701754385964913</v>
      </c>
      <c r="H16" s="81">
        <f>IF(OrdenesSegunInstancia!K15=0,"-",IF(OrdenesSegunInstancia!S15=0,"-",(OrdenesSegunInstancia!K15/OrdenesSegunInstancia!S15)))</f>
        <v>0.07017543859649122</v>
      </c>
      <c r="I16" s="81" t="str">
        <f>IF(OrdenesSegunInstancia!O15=0,"-",IF(OrdenesSegunInstancia!S15=0,"-",(OrdenesSegunInstancia!O15/OrdenesSegunInstancia!S15)))</f>
        <v>-</v>
      </c>
      <c r="J16" s="81">
        <f>IF(OrdenesSegunInstancia!D15=0,"-",IF(OrdenesSegunInstancia!T15=0,"-",(OrdenesSegunInstancia!D15/OrdenesSegunInstancia!T15)))</f>
        <v>0.9230769230769231</v>
      </c>
      <c r="K16" s="81">
        <f>IF(OrdenesSegunInstancia!H15=0,"-",IF(OrdenesSegunInstancia!$T15=0,"-",(OrdenesSegunInstancia!H15/OrdenesSegunInstancia!$T15)))</f>
        <v>0.07692307692307693</v>
      </c>
      <c r="L16" s="81" t="str">
        <f>IF(OrdenesSegunInstancia!L15=0,"-",IF(OrdenesSegunInstancia!$T15=0,"-",(OrdenesSegunInstancia!L15/OrdenesSegunInstancia!$T15)))</f>
        <v>-</v>
      </c>
      <c r="M16" s="81" t="str">
        <f>IF(OrdenesSegunInstancia!P15=0,"-",IF(OrdenesSegunInstancia!$T15=0,"-",(OrdenesSegunInstancia!P15/OrdenesSegunInstancia!$T15)))</f>
        <v>-</v>
      </c>
    </row>
    <row r="17" spans="1:13" ht="19.5" customHeight="1" thickBot="1">
      <c r="A17" s="34" t="s">
        <v>31</v>
      </c>
      <c r="B17" s="81">
        <f>IF(OrdenesSegunInstancia!B16=0,"-",IF(OrdenesSegunInstancia!R16=0,"-",(OrdenesSegunInstancia!B16/OrdenesSegunInstancia!R16)))</f>
        <v>0.808199121522694</v>
      </c>
      <c r="C17" s="81">
        <f>IF(OrdenesSegunInstancia!F16=0,"-",IF(OrdenesSegunInstancia!R16=0,"-",(OrdenesSegunInstancia!F16/OrdenesSegunInstancia!R16)))</f>
        <v>0.14055636896046853</v>
      </c>
      <c r="D17" s="81">
        <f>IF(OrdenesSegunInstancia!J16=0,"-",IF(OrdenesSegunInstancia!R16=0,"-",(OrdenesSegunInstancia!J16/OrdenesSegunInstancia!R16)))</f>
        <v>0.043923865300146414</v>
      </c>
      <c r="E17" s="81">
        <f>IF(OrdenesSegunInstancia!N16=0,"-",IF(OrdenesSegunInstancia!R16=0,"-",(OrdenesSegunInstancia!N16/OrdenesSegunInstancia!R16)))</f>
        <v>0.007320644216691069</v>
      </c>
      <c r="F17" s="81">
        <f>IF(OrdenesSegunInstancia!C16=0,"-",IF(OrdenesSegunInstancia!S16=0,"-",(OrdenesSegunInstancia!C16/OrdenesSegunInstancia!S16)))</f>
        <v>0.7923076923076923</v>
      </c>
      <c r="G17" s="81">
        <f>IF(OrdenesSegunInstancia!G16=0,"-",IF(OrdenesSegunInstancia!S16=0,"-",(OrdenesSegunInstancia!G16/OrdenesSegunInstancia!S16)))</f>
        <v>0.14102564102564102</v>
      </c>
      <c r="H17" s="81">
        <f>IF(OrdenesSegunInstancia!K16=0,"-",IF(OrdenesSegunInstancia!S16=0,"-",(OrdenesSegunInstancia!K16/OrdenesSegunInstancia!S16)))</f>
        <v>0.0641025641025641</v>
      </c>
      <c r="I17" s="81">
        <f>IF(OrdenesSegunInstancia!O16=0,"-",IF(OrdenesSegunInstancia!S16=0,"-",(OrdenesSegunInstancia!O16/OrdenesSegunInstancia!S16)))</f>
        <v>0.002564102564102564</v>
      </c>
      <c r="J17" s="81">
        <f>IF(OrdenesSegunInstancia!D16=0,"-",IF(OrdenesSegunInstancia!T16=0,"-",(OrdenesSegunInstancia!D16/OrdenesSegunInstancia!T16)))</f>
        <v>0.8316151202749141</v>
      </c>
      <c r="K17" s="81">
        <f>IF(OrdenesSegunInstancia!H16=0,"-",IF(OrdenesSegunInstancia!$T16=0,"-",(OrdenesSegunInstancia!H16/OrdenesSegunInstancia!$T16)))</f>
        <v>0.13745704467353953</v>
      </c>
      <c r="L17" s="81">
        <f>IF(OrdenesSegunInstancia!L16=0,"-",IF(OrdenesSegunInstancia!$T16=0,"-",(OrdenesSegunInstancia!L16/OrdenesSegunInstancia!$T16)))</f>
        <v>0.01718213058419244</v>
      </c>
      <c r="M17" s="81">
        <f>IF(OrdenesSegunInstancia!P16=0,"-",IF(OrdenesSegunInstancia!$T16=0,"-",(OrdenesSegunInstancia!P16/OrdenesSegunInstancia!$T16)))</f>
        <v>0.013745704467353952</v>
      </c>
    </row>
    <row r="18" spans="1:13" ht="19.5" customHeight="1" thickBot="1">
      <c r="A18" s="34" t="s">
        <v>32</v>
      </c>
      <c r="B18" s="81">
        <f>IF(OrdenesSegunInstancia!B17=0,"-",IF(OrdenesSegunInstancia!R17=0,"-",(OrdenesSegunInstancia!B17/OrdenesSegunInstancia!R17)))</f>
        <v>0.8036529680365296</v>
      </c>
      <c r="C18" s="81">
        <f>IF(OrdenesSegunInstancia!F17=0,"-",IF(OrdenesSegunInstancia!R17=0,"-",(OrdenesSegunInstancia!F17/OrdenesSegunInstancia!R17)))</f>
        <v>0.1187214611872146</v>
      </c>
      <c r="D18" s="81">
        <f>IF(OrdenesSegunInstancia!J17=0,"-",IF(OrdenesSegunInstancia!R17=0,"-",(OrdenesSegunInstancia!J17/OrdenesSegunInstancia!R17)))</f>
        <v>0.0684931506849315</v>
      </c>
      <c r="E18" s="81">
        <f>IF(OrdenesSegunInstancia!N17=0,"-",IF(OrdenesSegunInstancia!R17=0,"-",(OrdenesSegunInstancia!N17/OrdenesSegunInstancia!R17)))</f>
        <v>0.0091324200913242</v>
      </c>
      <c r="F18" s="81">
        <f>IF(OrdenesSegunInstancia!C17=0,"-",IF(OrdenesSegunInstancia!S17=0,"-",(OrdenesSegunInstancia!C17/OrdenesSegunInstancia!S17)))</f>
        <v>0.7734806629834254</v>
      </c>
      <c r="G18" s="81">
        <f>IF(OrdenesSegunInstancia!G17=0,"-",IF(OrdenesSegunInstancia!S17=0,"-",(OrdenesSegunInstancia!G17/OrdenesSegunInstancia!S17)))</f>
        <v>0.13259668508287292</v>
      </c>
      <c r="H18" s="81">
        <f>IF(OrdenesSegunInstancia!K17=0,"-",IF(OrdenesSegunInstancia!S17=0,"-",(OrdenesSegunInstancia!K17/OrdenesSegunInstancia!S17)))</f>
        <v>0.08287292817679558</v>
      </c>
      <c r="I18" s="81">
        <f>IF(OrdenesSegunInstancia!O17=0,"-",IF(OrdenesSegunInstancia!S17=0,"-",(OrdenesSegunInstancia!O17/OrdenesSegunInstancia!S17)))</f>
        <v>0.011049723756906077</v>
      </c>
      <c r="J18" s="81">
        <f>IF(OrdenesSegunInstancia!D17=0,"-",IF(OrdenesSegunInstancia!T17=0,"-",(OrdenesSegunInstancia!D17/OrdenesSegunInstancia!T17)))</f>
        <v>0.9473684210526315</v>
      </c>
      <c r="K18" s="81">
        <f>IF(OrdenesSegunInstancia!H17=0,"-",IF(OrdenesSegunInstancia!$T17=0,"-",(OrdenesSegunInstancia!H17/OrdenesSegunInstancia!$T17)))</f>
        <v>0.05263157894736842</v>
      </c>
      <c r="L18" s="81" t="str">
        <f>IF(OrdenesSegunInstancia!L17=0,"-",IF(OrdenesSegunInstancia!$T17=0,"-",(OrdenesSegunInstancia!L17/OrdenesSegunInstancia!$T17)))</f>
        <v>-</v>
      </c>
      <c r="M18" s="81" t="str">
        <f>IF(OrdenesSegunInstancia!P17=0,"-",IF(OrdenesSegunInstancia!$T17=0,"-",(OrdenesSegunInstancia!P17/OrdenesSegunInstancia!$T17)))</f>
        <v>-</v>
      </c>
    </row>
    <row r="19" spans="1:13" ht="19.5" customHeight="1" thickBot="1">
      <c r="A19" s="34" t="s">
        <v>33</v>
      </c>
      <c r="B19" s="81">
        <f>IF(OrdenesSegunInstancia!B18=0,"-",IF(OrdenesSegunInstancia!R18=0,"-",(OrdenesSegunInstancia!B18/OrdenesSegunInstancia!R18)))</f>
        <v>0.7959183673469388</v>
      </c>
      <c r="C19" s="81">
        <f>IF(OrdenesSegunInstancia!F18=0,"-",IF(OrdenesSegunInstancia!R18=0,"-",(OrdenesSegunInstancia!F18/OrdenesSegunInstancia!R18)))</f>
        <v>0.14285714285714285</v>
      </c>
      <c r="D19" s="81">
        <f>IF(OrdenesSegunInstancia!J18=0,"-",IF(OrdenesSegunInstancia!R18=0,"-",(OrdenesSegunInstancia!J18/OrdenesSegunInstancia!R18)))</f>
        <v>0.04081632653061224</v>
      </c>
      <c r="E19" s="81">
        <f>IF(OrdenesSegunInstancia!N18=0,"-",IF(OrdenesSegunInstancia!R18=0,"-",(OrdenesSegunInstancia!N18/OrdenesSegunInstancia!R18)))</f>
        <v>0.02040816326530612</v>
      </c>
      <c r="F19" s="81">
        <f>IF(OrdenesSegunInstancia!C18=0,"-",IF(OrdenesSegunInstancia!S18=0,"-",(OrdenesSegunInstancia!C18/OrdenesSegunInstancia!S18)))</f>
        <v>0.8292682926829268</v>
      </c>
      <c r="G19" s="81">
        <f>IF(OrdenesSegunInstancia!G18=0,"-",IF(OrdenesSegunInstancia!S18=0,"-",(OrdenesSegunInstancia!G18/OrdenesSegunInstancia!S18)))</f>
        <v>0.14634146341463414</v>
      </c>
      <c r="H19" s="81">
        <f>IF(OrdenesSegunInstancia!K18=0,"-",IF(OrdenesSegunInstancia!S18=0,"-",(OrdenesSegunInstancia!K18/OrdenesSegunInstancia!S18)))</f>
        <v>0.024390243902439025</v>
      </c>
      <c r="I19" s="81" t="str">
        <f>IF(OrdenesSegunInstancia!O18=0,"-",IF(OrdenesSegunInstancia!S18=0,"-",(OrdenesSegunInstancia!O18/OrdenesSegunInstancia!S18)))</f>
        <v>-</v>
      </c>
      <c r="J19" s="81">
        <f>IF(OrdenesSegunInstancia!D18=0,"-",IF(OrdenesSegunInstancia!T18=0,"-",(OrdenesSegunInstancia!D18/OrdenesSegunInstancia!T18)))</f>
        <v>0.625</v>
      </c>
      <c r="K19" s="81">
        <f>IF(OrdenesSegunInstancia!H18=0,"-",IF(OrdenesSegunInstancia!$T18=0,"-",(OrdenesSegunInstancia!H18/OrdenesSegunInstancia!$T18)))</f>
        <v>0.125</v>
      </c>
      <c r="L19" s="81">
        <f>IF(OrdenesSegunInstancia!L18=0,"-",IF(OrdenesSegunInstancia!$T18=0,"-",(OrdenesSegunInstancia!L18/OrdenesSegunInstancia!$T18)))</f>
        <v>0.125</v>
      </c>
      <c r="M19" s="81">
        <f>IF(OrdenesSegunInstancia!P18=0,"-",IF(OrdenesSegunInstancia!$T18=0,"-",(OrdenesSegunInstancia!P18/OrdenesSegunInstancia!$T18)))</f>
        <v>0.125</v>
      </c>
    </row>
    <row r="20" spans="1:13" ht="19.5" customHeight="1" thickBot="1">
      <c r="A20" s="34" t="s">
        <v>34</v>
      </c>
      <c r="B20" s="81">
        <f>IF(OrdenesSegunInstancia!B19=0,"-",IF(OrdenesSegunInstancia!R19=0,"-",(OrdenesSegunInstancia!B19/OrdenesSegunInstancia!R19)))</f>
        <v>0.8363636363636363</v>
      </c>
      <c r="C20" s="81">
        <f>IF(OrdenesSegunInstancia!F19=0,"-",IF(OrdenesSegunInstancia!R19=0,"-",(OrdenesSegunInstancia!F19/OrdenesSegunInstancia!R19)))</f>
        <v>0.13333333333333333</v>
      </c>
      <c r="D20" s="81">
        <f>IF(OrdenesSegunInstancia!J19=0,"-",IF(OrdenesSegunInstancia!R19=0,"-",(OrdenesSegunInstancia!J19/OrdenesSegunInstancia!R19)))</f>
        <v>0.030303030303030304</v>
      </c>
      <c r="E20" s="81" t="str">
        <f>IF(OrdenesSegunInstancia!N19=0,"-",IF(OrdenesSegunInstancia!R19=0,"-",(OrdenesSegunInstancia!N19/OrdenesSegunInstancia!R19)))</f>
        <v>-</v>
      </c>
      <c r="F20" s="81">
        <f>IF(OrdenesSegunInstancia!C19=0,"-",IF(OrdenesSegunInstancia!S19=0,"-",(OrdenesSegunInstancia!C19/OrdenesSegunInstancia!S19)))</f>
        <v>0.8360655737704918</v>
      </c>
      <c r="G20" s="81">
        <f>IF(OrdenesSegunInstancia!G19=0,"-",IF(OrdenesSegunInstancia!S19=0,"-",(OrdenesSegunInstancia!G19/OrdenesSegunInstancia!S19)))</f>
        <v>0.13114754098360656</v>
      </c>
      <c r="H20" s="81">
        <f>IF(OrdenesSegunInstancia!K19=0,"-",IF(OrdenesSegunInstancia!S19=0,"-",(OrdenesSegunInstancia!K19/OrdenesSegunInstancia!S19)))</f>
        <v>0.03278688524590164</v>
      </c>
      <c r="I20" s="81" t="str">
        <f>IF(OrdenesSegunInstancia!O19=0,"-",IF(OrdenesSegunInstancia!S19=0,"-",(OrdenesSegunInstancia!O19/OrdenesSegunInstancia!S19)))</f>
        <v>-</v>
      </c>
      <c r="J20" s="81">
        <f>IF(OrdenesSegunInstancia!D19=0,"-",IF(OrdenesSegunInstancia!T19=0,"-",(OrdenesSegunInstancia!D19/OrdenesSegunInstancia!T19)))</f>
        <v>0.8372093023255814</v>
      </c>
      <c r="K20" s="81">
        <f>IF(OrdenesSegunInstancia!H19=0,"-",IF(OrdenesSegunInstancia!$T19=0,"-",(OrdenesSegunInstancia!H19/OrdenesSegunInstancia!$T19)))</f>
        <v>0.13953488372093023</v>
      </c>
      <c r="L20" s="81">
        <f>IF(OrdenesSegunInstancia!L19=0,"-",IF(OrdenesSegunInstancia!$T19=0,"-",(OrdenesSegunInstancia!L19/OrdenesSegunInstancia!$T19)))</f>
        <v>0.023255813953488372</v>
      </c>
      <c r="M20" s="81" t="str">
        <f>IF(OrdenesSegunInstancia!P19=0,"-",IF(OrdenesSegunInstancia!$T19=0,"-",(OrdenesSegunInstancia!P19/OrdenesSegunInstancia!$T19)))</f>
        <v>-</v>
      </c>
    </row>
    <row r="21" spans="1:13" ht="19.5" customHeight="1" thickBot="1">
      <c r="A21" s="34" t="s">
        <v>35</v>
      </c>
      <c r="B21" s="81">
        <f>IF(OrdenesSegunInstancia!B20=0,"-",IF(OrdenesSegunInstancia!R20=0,"-",(OrdenesSegunInstancia!B20/OrdenesSegunInstancia!R20)))</f>
        <v>0.801980198019802</v>
      </c>
      <c r="C21" s="81">
        <f>IF(OrdenesSegunInstancia!F20=0,"-",IF(OrdenesSegunInstancia!R20=0,"-",(OrdenesSegunInstancia!F20/OrdenesSegunInstancia!R20)))</f>
        <v>0.14455445544554454</v>
      </c>
      <c r="D21" s="81">
        <f>IF(OrdenesSegunInstancia!J20=0,"-",IF(OrdenesSegunInstancia!R20=0,"-",(OrdenesSegunInstancia!J20/OrdenesSegunInstancia!R20)))</f>
        <v>0.04950495049504951</v>
      </c>
      <c r="E21" s="81">
        <f>IF(OrdenesSegunInstancia!N20=0,"-",IF(OrdenesSegunInstancia!R20=0,"-",(OrdenesSegunInstancia!N20/OrdenesSegunInstancia!R20)))</f>
        <v>0.0039603960396039604</v>
      </c>
      <c r="F21" s="81">
        <f>IF(OrdenesSegunInstancia!C20=0,"-",IF(OrdenesSegunInstancia!S20=0,"-",(OrdenesSegunInstancia!C20/OrdenesSegunInstancia!S20)))</f>
        <v>0.7991967871485943</v>
      </c>
      <c r="G21" s="81">
        <f>IF(OrdenesSegunInstancia!G20=0,"-",IF(OrdenesSegunInstancia!S20=0,"-",(OrdenesSegunInstancia!G20/OrdenesSegunInstancia!S20)))</f>
        <v>0.10843373493975904</v>
      </c>
      <c r="H21" s="81">
        <f>IF(OrdenesSegunInstancia!K20=0,"-",IF(OrdenesSegunInstancia!S20=0,"-",(OrdenesSegunInstancia!K20/OrdenesSegunInstancia!S20)))</f>
        <v>0.08433734939759036</v>
      </c>
      <c r="I21" s="81">
        <f>IF(OrdenesSegunInstancia!O20=0,"-",IF(OrdenesSegunInstancia!S20=0,"-",(OrdenesSegunInstancia!O20/OrdenesSegunInstancia!S20)))</f>
        <v>0.008032128514056224</v>
      </c>
      <c r="J21" s="81">
        <f>IF(OrdenesSegunInstancia!D20=0,"-",IF(OrdenesSegunInstancia!T20=0,"-",(OrdenesSegunInstancia!D20/OrdenesSegunInstancia!T20)))</f>
        <v>0.8046875</v>
      </c>
      <c r="K21" s="81">
        <f>IF(OrdenesSegunInstancia!H20=0,"-",IF(OrdenesSegunInstancia!$T20=0,"-",(OrdenesSegunInstancia!H20/OrdenesSegunInstancia!$T20)))</f>
        <v>0.1796875</v>
      </c>
      <c r="L21" s="81">
        <f>IF(OrdenesSegunInstancia!L20=0,"-",IF(OrdenesSegunInstancia!$T20=0,"-",(OrdenesSegunInstancia!L20/OrdenesSegunInstancia!$T20)))</f>
        <v>0.015625</v>
      </c>
      <c r="M21" s="81" t="str">
        <f>IF(OrdenesSegunInstancia!P20=0,"-",IF(OrdenesSegunInstancia!$T20=0,"-",(OrdenesSegunInstancia!P20/OrdenesSegunInstancia!$T20)))</f>
        <v>-</v>
      </c>
    </row>
    <row r="22" spans="1:13" ht="19.5" customHeight="1" thickBot="1">
      <c r="A22" s="34" t="s">
        <v>36</v>
      </c>
      <c r="B22" s="81">
        <f>IF(OrdenesSegunInstancia!B21=0,"-",IF(OrdenesSegunInstancia!R21=0,"-",(OrdenesSegunInstancia!B21/OrdenesSegunInstancia!R21)))</f>
        <v>0.46496815286624205</v>
      </c>
      <c r="C22" s="81">
        <f>IF(OrdenesSegunInstancia!F21=0,"-",IF(OrdenesSegunInstancia!R21=0,"-",(OrdenesSegunInstancia!F21/OrdenesSegunInstancia!R21)))</f>
        <v>0.1337579617834395</v>
      </c>
      <c r="D22" s="81">
        <f>IF(OrdenesSegunInstancia!J21=0,"-",IF(OrdenesSegunInstancia!R21=0,"-",(OrdenesSegunInstancia!J21/OrdenesSegunInstancia!R21)))</f>
        <v>0.3885350318471338</v>
      </c>
      <c r="E22" s="81">
        <f>IF(OrdenesSegunInstancia!N21=0,"-",IF(OrdenesSegunInstancia!R21=0,"-",(OrdenesSegunInstancia!N21/OrdenesSegunInstancia!R21)))</f>
        <v>0.012738853503184714</v>
      </c>
      <c r="F22" s="81">
        <f>IF(OrdenesSegunInstancia!C21=0,"-",IF(OrdenesSegunInstancia!S21=0,"-",(OrdenesSegunInstancia!C21/OrdenesSegunInstancia!S21)))</f>
        <v>0.4605263157894737</v>
      </c>
      <c r="G22" s="81">
        <f>IF(OrdenesSegunInstancia!G21=0,"-",IF(OrdenesSegunInstancia!S21=0,"-",(OrdenesSegunInstancia!G21/OrdenesSegunInstancia!S21)))</f>
        <v>0.125</v>
      </c>
      <c r="H22" s="81">
        <f>IF(OrdenesSegunInstancia!K21=0,"-",IF(OrdenesSegunInstancia!S21=0,"-",(OrdenesSegunInstancia!K21/OrdenesSegunInstancia!S21)))</f>
        <v>0.40131578947368424</v>
      </c>
      <c r="I22" s="81">
        <f>IF(OrdenesSegunInstancia!O21=0,"-",IF(OrdenesSegunInstancia!S21=0,"-",(OrdenesSegunInstancia!O21/OrdenesSegunInstancia!S21)))</f>
        <v>0.013157894736842105</v>
      </c>
      <c r="J22" s="81">
        <f>IF(OrdenesSegunInstancia!D21=0,"-",IF(OrdenesSegunInstancia!T21=0,"-",(OrdenesSegunInstancia!D21/OrdenesSegunInstancia!T21)))</f>
        <v>0.6</v>
      </c>
      <c r="K22" s="81">
        <f>IF(OrdenesSegunInstancia!H21=0,"-",IF(OrdenesSegunInstancia!$T21=0,"-",(OrdenesSegunInstancia!H21/OrdenesSegunInstancia!$T21)))</f>
        <v>0.4</v>
      </c>
      <c r="L22" s="81" t="str">
        <f>IF(OrdenesSegunInstancia!L21=0,"-",IF(OrdenesSegunInstancia!$T21=0,"-",(OrdenesSegunInstancia!L21/OrdenesSegunInstancia!$T21)))</f>
        <v>-</v>
      </c>
      <c r="M22" s="81" t="str">
        <f>IF(OrdenesSegunInstancia!P21=0,"-",IF(OrdenesSegunInstancia!$T21=0,"-",(OrdenesSegunInstancia!P21/OrdenesSegunInstancia!$T21)))</f>
        <v>-</v>
      </c>
    </row>
    <row r="23" spans="1:13" ht="19.5" customHeight="1" thickBot="1">
      <c r="A23" s="34" t="s">
        <v>37</v>
      </c>
      <c r="B23" s="81">
        <f>IF(OrdenesSegunInstancia!B22=0,"-",IF(OrdenesSegunInstancia!R22=0,"-",(OrdenesSegunInstancia!B22/OrdenesSegunInstancia!R22)))</f>
        <v>0.6774193548387096</v>
      </c>
      <c r="C23" s="81">
        <f>IF(OrdenesSegunInstancia!F22=0,"-",IF(OrdenesSegunInstancia!R22=0,"-",(OrdenesSegunInstancia!F22/OrdenesSegunInstancia!R22)))</f>
        <v>0.3010752688172043</v>
      </c>
      <c r="D23" s="81">
        <f>IF(OrdenesSegunInstancia!J22=0,"-",IF(OrdenesSegunInstancia!R22=0,"-",(OrdenesSegunInstancia!J22/OrdenesSegunInstancia!R22)))</f>
        <v>0.021505376344086023</v>
      </c>
      <c r="E23" s="81" t="str">
        <f>IF(OrdenesSegunInstancia!N22=0,"-",IF(OrdenesSegunInstancia!R22=0,"-",(OrdenesSegunInstancia!N22/OrdenesSegunInstancia!R22)))</f>
        <v>-</v>
      </c>
      <c r="F23" s="81">
        <f>IF(OrdenesSegunInstancia!C22=0,"-",IF(OrdenesSegunInstancia!S22=0,"-",(OrdenesSegunInstancia!C22/OrdenesSegunInstancia!S22)))</f>
        <v>0.6666666666666666</v>
      </c>
      <c r="G23" s="81">
        <f>IF(OrdenesSegunInstancia!G22=0,"-",IF(OrdenesSegunInstancia!S22=0,"-",(OrdenesSegunInstancia!G22/OrdenesSegunInstancia!S22)))</f>
        <v>0.30303030303030304</v>
      </c>
      <c r="H23" s="81">
        <f>IF(OrdenesSegunInstancia!K22=0,"-",IF(OrdenesSegunInstancia!S22=0,"-",(OrdenesSegunInstancia!K22/OrdenesSegunInstancia!S22)))</f>
        <v>0.030303030303030304</v>
      </c>
      <c r="I23" s="81" t="str">
        <f>IF(OrdenesSegunInstancia!O22=0,"-",IF(OrdenesSegunInstancia!S22=0,"-",(OrdenesSegunInstancia!O22/OrdenesSegunInstancia!S22)))</f>
        <v>-</v>
      </c>
      <c r="J23" s="81">
        <f>IF(OrdenesSegunInstancia!D22=0,"-",IF(OrdenesSegunInstancia!T22=0,"-",(OrdenesSegunInstancia!D22/OrdenesSegunInstancia!T22)))</f>
        <v>0.7037037037037037</v>
      </c>
      <c r="K23" s="81">
        <f>IF(OrdenesSegunInstancia!H22=0,"-",IF(OrdenesSegunInstancia!$T22=0,"-",(OrdenesSegunInstancia!H22/OrdenesSegunInstancia!$T22)))</f>
        <v>0.2962962962962963</v>
      </c>
      <c r="L23" s="81" t="str">
        <f>IF(OrdenesSegunInstancia!L22=0,"-",IF(OrdenesSegunInstancia!$T22=0,"-",(OrdenesSegunInstancia!L22/OrdenesSegunInstancia!$T22)))</f>
        <v>-</v>
      </c>
      <c r="M23" s="81" t="str">
        <f>IF(OrdenesSegunInstancia!P22=0,"-",IF(OrdenesSegunInstancia!$T22=0,"-",(OrdenesSegunInstancia!P22/OrdenesSegunInstancia!$T22)))</f>
        <v>-</v>
      </c>
    </row>
    <row r="24" spans="1:13" ht="19.5" customHeight="1" thickBot="1">
      <c r="A24" s="35" t="s">
        <v>38</v>
      </c>
      <c r="B24" s="81">
        <f>IF(OrdenesSegunInstancia!B23=0,"-",IF(OrdenesSegunInstancia!R23=0,"-",(OrdenesSegunInstancia!B23/OrdenesSegunInstancia!R23)))</f>
        <v>0.8629032258064516</v>
      </c>
      <c r="C24" s="81">
        <f>IF(OrdenesSegunInstancia!F23=0,"-",IF(OrdenesSegunInstancia!R23=0,"-",(OrdenesSegunInstancia!F23/OrdenesSegunInstancia!R23)))</f>
        <v>0.09408602150537634</v>
      </c>
      <c r="D24" s="81">
        <f>IF(OrdenesSegunInstancia!J23=0,"-",IF(OrdenesSegunInstancia!R23=0,"-",(OrdenesSegunInstancia!J23/OrdenesSegunInstancia!R23)))</f>
        <v>0.021505376344086023</v>
      </c>
      <c r="E24" s="81">
        <f>IF(OrdenesSegunInstancia!N23=0,"-",IF(OrdenesSegunInstancia!R23=0,"-",(OrdenesSegunInstancia!N23/OrdenesSegunInstancia!R23)))</f>
        <v>0.021505376344086023</v>
      </c>
      <c r="F24" s="81">
        <f>IF(OrdenesSegunInstancia!C23=0,"-",IF(OrdenesSegunInstancia!S23=0,"-",(OrdenesSegunInstancia!C23/OrdenesSegunInstancia!S23)))</f>
        <v>0.8571428571428571</v>
      </c>
      <c r="G24" s="81">
        <f>IF(OrdenesSegunInstancia!G23=0,"-",IF(OrdenesSegunInstancia!S23=0,"-",(OrdenesSegunInstancia!G23/OrdenesSegunInstancia!S23)))</f>
        <v>0.09523809523809523</v>
      </c>
      <c r="H24" s="81">
        <f>IF(OrdenesSegunInstancia!K23=0,"-",IF(OrdenesSegunInstancia!S23=0,"-",(OrdenesSegunInstancia!K23/OrdenesSegunInstancia!S23)))</f>
        <v>0.030303030303030304</v>
      </c>
      <c r="I24" s="81">
        <f>IF(OrdenesSegunInstancia!O23=0,"-",IF(OrdenesSegunInstancia!S23=0,"-",(OrdenesSegunInstancia!O23/OrdenesSegunInstancia!S23)))</f>
        <v>0.017316017316017316</v>
      </c>
      <c r="J24" s="81">
        <f>IF(OrdenesSegunInstancia!D23=0,"-",IF(OrdenesSegunInstancia!T23=0,"-",(OrdenesSegunInstancia!D23/OrdenesSegunInstancia!T23)))</f>
        <v>0.8723404255319149</v>
      </c>
      <c r="K24" s="81">
        <f>IF(OrdenesSegunInstancia!H23=0,"-",IF(OrdenesSegunInstancia!$T23=0,"-",(OrdenesSegunInstancia!H23/OrdenesSegunInstancia!$T23)))</f>
        <v>0.09219858156028368</v>
      </c>
      <c r="L24" s="81">
        <f>IF(OrdenesSegunInstancia!L23=0,"-",IF(OrdenesSegunInstancia!$T23=0,"-",(OrdenesSegunInstancia!L23/OrdenesSegunInstancia!$T23)))</f>
        <v>0.0070921985815602835</v>
      </c>
      <c r="M24" s="81">
        <f>IF(OrdenesSegunInstancia!P23=0,"-",IF(OrdenesSegunInstancia!$T23=0,"-",(OrdenesSegunInstancia!P23/OrdenesSegunInstancia!$T23)))</f>
        <v>0.028368794326241134</v>
      </c>
    </row>
    <row r="25" spans="1:13" ht="19.5" customHeight="1" thickBot="1">
      <c r="A25" s="36" t="s">
        <v>39</v>
      </c>
      <c r="B25" s="81">
        <f>IF(OrdenesSegunInstancia!B24=0,"-",IF(OrdenesSegunInstancia!R24=0,"-",(OrdenesSegunInstancia!B24/OrdenesSegunInstancia!R24)))</f>
        <v>0.6111111111111112</v>
      </c>
      <c r="C25" s="81">
        <f>IF(OrdenesSegunInstancia!F24=0,"-",IF(OrdenesSegunInstancia!R24=0,"-",(OrdenesSegunInstancia!F24/OrdenesSegunInstancia!R24)))</f>
        <v>0.3333333333333333</v>
      </c>
      <c r="D25" s="81">
        <f>IF(OrdenesSegunInstancia!J24=0,"-",IF(OrdenesSegunInstancia!R24=0,"-",(OrdenesSegunInstancia!J24/OrdenesSegunInstancia!R24)))</f>
        <v>0.05555555555555555</v>
      </c>
      <c r="E25" s="81" t="str">
        <f>IF(OrdenesSegunInstancia!N24=0,"-",IF(OrdenesSegunInstancia!R24=0,"-",(OrdenesSegunInstancia!N24/OrdenesSegunInstancia!R24)))</f>
        <v>-</v>
      </c>
      <c r="F25" s="81">
        <f>IF(OrdenesSegunInstancia!C24=0,"-",IF(OrdenesSegunInstancia!S24=0,"-",(OrdenesSegunInstancia!C24/OrdenesSegunInstancia!S24)))</f>
        <v>0.5625</v>
      </c>
      <c r="G25" s="81">
        <f>IF(OrdenesSegunInstancia!G24=0,"-",IF(OrdenesSegunInstancia!S24=0,"-",(OrdenesSegunInstancia!G24/OrdenesSegunInstancia!S24)))</f>
        <v>0.375</v>
      </c>
      <c r="H25" s="81">
        <f>IF(OrdenesSegunInstancia!K24=0,"-",IF(OrdenesSegunInstancia!S24=0,"-",(OrdenesSegunInstancia!K24/OrdenesSegunInstancia!S24)))</f>
        <v>0.0625</v>
      </c>
      <c r="I25" s="81" t="str">
        <f>IF(OrdenesSegunInstancia!O24=0,"-",IF(OrdenesSegunInstancia!S24=0,"-",(OrdenesSegunInstancia!O24/OrdenesSegunInstancia!S24)))</f>
        <v>-</v>
      </c>
      <c r="J25" s="81">
        <f>IF(OrdenesSegunInstancia!D24=0,"-",IF(OrdenesSegunInstancia!T24=0,"-",(OrdenesSegunInstancia!D24/OrdenesSegunInstancia!T24)))</f>
        <v>1</v>
      </c>
      <c r="K25" s="81" t="str">
        <f>IF(OrdenesSegunInstancia!H24=0,"-",IF(OrdenesSegunInstancia!$T24=0,"-",(OrdenesSegunInstancia!H24/OrdenesSegunInstancia!$T24)))</f>
        <v>-</v>
      </c>
      <c r="L25" s="81" t="str">
        <f>IF(OrdenesSegunInstancia!L24=0,"-",IF(OrdenesSegunInstancia!$T24=0,"-",(OrdenesSegunInstancia!L24/OrdenesSegunInstancia!$T24)))</f>
        <v>-</v>
      </c>
      <c r="M25" s="81" t="str">
        <f>IF(OrdenesSegunInstancia!P24=0,"-",IF(OrdenesSegunInstancia!$T24=0,"-",(OrdenesSegunInstancia!P24/OrdenesSegunInstancia!$T24)))</f>
        <v>-</v>
      </c>
    </row>
    <row r="26" spans="1:13" ht="19.5" customHeight="1" thickBot="1">
      <c r="A26" s="37" t="s">
        <v>40</v>
      </c>
      <c r="B26" s="82">
        <f>IF(OrdenesSegunInstancia!B25=0,"-",IF(OrdenesSegunInstancia!R25=0,"-",(OrdenesSegunInstancia!B25/OrdenesSegunInstancia!R25)))</f>
        <v>0.7773703509690938</v>
      </c>
      <c r="C26" s="82">
        <f>IF(OrdenesSegunInstancia!F25=0,"-",IF(OrdenesSegunInstancia!R25=0,"-",(OrdenesSegunInstancia!F25/OrdenesSegunInstancia!R25)))</f>
        <v>0.13698271346254584</v>
      </c>
      <c r="D26" s="82">
        <f>IF(OrdenesSegunInstancia!J25=0,"-",IF(OrdenesSegunInstancia!R25=0,"-",(OrdenesSegunInstancia!J25/OrdenesSegunInstancia!R25)))</f>
        <v>0.07071765322158198</v>
      </c>
      <c r="E26" s="82">
        <f>IF(OrdenesSegunInstancia!N25=0,"-",IF(OrdenesSegunInstancia!R25=0,"-",(OrdenesSegunInstancia!N25/OrdenesSegunInstancia!R25)))</f>
        <v>0.014929282346778419</v>
      </c>
      <c r="F26" s="95">
        <f>IF(OrdenesSegunInstancia!C25=0,"-",IF(OrdenesSegunInstancia!S25=0,"-",(OrdenesSegunInstancia!C25/OrdenesSegunInstancia!S25)))</f>
        <v>0.7537037037037037</v>
      </c>
      <c r="G26" s="82">
        <f>IF(OrdenesSegunInstancia!G25=0,"-",IF(OrdenesSegunInstancia!S25=0,"-",(OrdenesSegunInstancia!G25/OrdenesSegunInstancia!S25)))</f>
        <v>0.13703703703703704</v>
      </c>
      <c r="H26" s="82">
        <f>IF(OrdenesSegunInstancia!K25=0,"-",IF(OrdenesSegunInstancia!S25=0,"-",(OrdenesSegunInstancia!K25/OrdenesSegunInstancia!S25)))</f>
        <v>0.09222222222222222</v>
      </c>
      <c r="I26" s="82">
        <f>IF(OrdenesSegunInstancia!O25=0,"-",IF(OrdenesSegunInstancia!S25=0,"-",(OrdenesSegunInstancia!O25/OrdenesSegunInstancia!S25)))</f>
        <v>0.017037037037037038</v>
      </c>
      <c r="J26" s="95">
        <f>IF(OrdenesSegunInstancia!D25=0,"-",IF(OrdenesSegunInstancia!T25=0,"-",(OrdenesSegunInstancia!D25/OrdenesSegunInstancia!T25)))</f>
        <v>0.8358744394618834</v>
      </c>
      <c r="K26" s="82">
        <f>IF(OrdenesSegunInstancia!H25=0,"-",IF(OrdenesSegunInstancia!$T25=0,"-",(OrdenesSegunInstancia!H25/OrdenesSegunInstancia!$T25)))</f>
        <v>0.13542600896860987</v>
      </c>
      <c r="L26" s="82">
        <f>IF(OrdenesSegunInstancia!L25=0,"-",IF(OrdenesSegunInstancia!$T25=0,"-",(OrdenesSegunInstancia!L25/OrdenesSegunInstancia!$T25)))</f>
        <v>0.01883408071748879</v>
      </c>
      <c r="M26" s="82">
        <f>IF(OrdenesSegunInstancia!P25=0,"-",IF(OrdenesSegunInstancia!$T25=0,"-",(OrdenesSegunInstancia!P25/OrdenesSegunInstancia!$T25)))</f>
        <v>0.009865470852017937</v>
      </c>
    </row>
  </sheetData>
  <sheetProtection/>
  <mergeCells count="4">
    <mergeCell ref="B6:E7"/>
    <mergeCell ref="F6:M6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45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8.7109375" style="1" customWidth="1"/>
    <col min="3" max="3" width="7.7109375" style="1" customWidth="1"/>
    <col min="4" max="4" width="8.7109375" style="1" customWidth="1"/>
    <col min="5" max="5" width="7.7109375" style="1" customWidth="1"/>
    <col min="6" max="6" width="8.7109375" style="1" customWidth="1"/>
    <col min="7" max="7" width="7.7109375" style="1" customWidth="1"/>
    <col min="8" max="8" width="8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customWidth="1"/>
    <col min="14" max="14" width="8.7109375" style="1" customWidth="1"/>
    <col min="15" max="15" width="7.7109375" style="1" customWidth="1"/>
    <col min="16" max="16" width="9.57421875" style="1" customWidth="1"/>
    <col min="17" max="17" width="8.8515625" style="1" customWidth="1"/>
    <col min="18" max="18" width="8.7109375" style="1" customWidth="1"/>
    <col min="19" max="19" width="7.7109375" style="1" customWidth="1"/>
    <col min="20" max="20" width="8.7109375" style="1" customWidth="1"/>
    <col min="21" max="21" width="7.7109375" style="1" customWidth="1"/>
    <col min="22" max="22" width="8.7109375" style="1" customWidth="1"/>
    <col min="23" max="23" width="7.7109375" style="1" customWidth="1"/>
    <col min="24" max="24" width="8.7109375" style="1" customWidth="1"/>
    <col min="25" max="25" width="7.7109375" style="1" customWidth="1"/>
    <col min="26" max="26" width="8.7109375" style="1" customWidth="1"/>
    <col min="27" max="27" width="7.7109375" style="1" customWidth="1"/>
    <col min="28" max="28" width="8.7109375" style="1" customWidth="1"/>
    <col min="29" max="29" width="7.7109375" style="1" customWidth="1"/>
    <col min="30" max="30" width="8.7109375" style="1" customWidth="1"/>
    <col min="31" max="31" width="7.7109375" style="1" customWidth="1"/>
    <col min="32" max="32" width="8.7109375" style="1" customWidth="1"/>
    <col min="33" max="33" width="7.7109375" style="1" customWidth="1"/>
    <col min="34" max="34" width="8.7109375" style="1" customWidth="1"/>
    <col min="35" max="35" width="7.7109375" style="1" customWidth="1"/>
    <col min="36" max="16384" width="11.421875" style="1" customWidth="1"/>
  </cols>
  <sheetData>
    <row r="1" ht="12.75"/>
    <row r="2" spans="2:18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33" ht="3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AB3"/>
      <c r="AC3" s="91"/>
      <c r="AG3"/>
    </row>
    <row r="4" spans="1:16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5" s="16" customFormat="1" ht="50.25" customHeight="1" thickBot="1">
      <c r="A5" s="4"/>
      <c r="B5" s="110" t="s">
        <v>10</v>
      </c>
      <c r="C5" s="111"/>
      <c r="D5" s="110" t="s">
        <v>11</v>
      </c>
      <c r="E5" s="111"/>
      <c r="F5" s="110" t="s">
        <v>12</v>
      </c>
      <c r="G5" s="111"/>
      <c r="H5" s="110" t="s">
        <v>68</v>
      </c>
      <c r="I5" s="111"/>
      <c r="J5" s="110" t="s">
        <v>69</v>
      </c>
      <c r="K5" s="111"/>
      <c r="L5" s="110" t="s">
        <v>19</v>
      </c>
      <c r="M5" s="111"/>
      <c r="N5" s="110" t="s">
        <v>13</v>
      </c>
      <c r="O5" s="111"/>
      <c r="P5" s="110" t="s">
        <v>14</v>
      </c>
      <c r="Q5" s="111"/>
      <c r="R5" s="110" t="s">
        <v>70</v>
      </c>
      <c r="S5" s="111"/>
      <c r="T5" s="110" t="s">
        <v>15</v>
      </c>
      <c r="U5" s="111"/>
      <c r="V5" s="110" t="s">
        <v>71</v>
      </c>
      <c r="W5" s="111"/>
      <c r="X5" s="110" t="s">
        <v>72</v>
      </c>
      <c r="Y5" s="111"/>
      <c r="Z5" s="110" t="s">
        <v>73</v>
      </c>
      <c r="AA5" s="111"/>
      <c r="AB5" s="110" t="s">
        <v>74</v>
      </c>
      <c r="AC5" s="111"/>
      <c r="AD5" s="110" t="s">
        <v>75</v>
      </c>
      <c r="AE5" s="111"/>
      <c r="AF5" s="110" t="s">
        <v>16</v>
      </c>
      <c r="AG5" s="111"/>
      <c r="AH5" s="112" t="s">
        <v>17</v>
      </c>
      <c r="AI5" s="110"/>
    </row>
    <row r="6" spans="1:36" s="16" customFormat="1" ht="39.75" customHeight="1" thickBot="1">
      <c r="A6" s="4"/>
      <c r="B6" s="41" t="s">
        <v>18</v>
      </c>
      <c r="C6" s="41" t="s">
        <v>138</v>
      </c>
      <c r="D6" s="41" t="s">
        <v>18</v>
      </c>
      <c r="E6" s="41" t="s">
        <v>138</v>
      </c>
      <c r="F6" s="41" t="s">
        <v>18</v>
      </c>
      <c r="G6" s="41" t="s">
        <v>138</v>
      </c>
      <c r="H6" s="41" t="s">
        <v>18</v>
      </c>
      <c r="I6" s="41" t="s">
        <v>138</v>
      </c>
      <c r="J6" s="41" t="s">
        <v>18</v>
      </c>
      <c r="K6" s="41" t="s">
        <v>138</v>
      </c>
      <c r="L6" s="41" t="s">
        <v>18</v>
      </c>
      <c r="M6" s="41" t="s">
        <v>138</v>
      </c>
      <c r="N6" s="41" t="s">
        <v>18</v>
      </c>
      <c r="O6" s="41" t="s">
        <v>138</v>
      </c>
      <c r="P6" s="41" t="s">
        <v>18</v>
      </c>
      <c r="Q6" s="41" t="s">
        <v>138</v>
      </c>
      <c r="R6" s="41" t="s">
        <v>18</v>
      </c>
      <c r="S6" s="41" t="s">
        <v>138</v>
      </c>
      <c r="T6" s="41" t="s">
        <v>18</v>
      </c>
      <c r="U6" s="41" t="s">
        <v>138</v>
      </c>
      <c r="V6" s="41" t="s">
        <v>18</v>
      </c>
      <c r="W6" s="41" t="s">
        <v>138</v>
      </c>
      <c r="X6" s="41" t="s">
        <v>18</v>
      </c>
      <c r="Y6" s="41" t="s">
        <v>138</v>
      </c>
      <c r="Z6" s="41" t="s">
        <v>18</v>
      </c>
      <c r="AA6" s="41" t="s">
        <v>138</v>
      </c>
      <c r="AB6" s="41" t="s">
        <v>18</v>
      </c>
      <c r="AC6" s="41" t="s">
        <v>138</v>
      </c>
      <c r="AD6" s="41" t="s">
        <v>18</v>
      </c>
      <c r="AE6" s="41" t="s">
        <v>138</v>
      </c>
      <c r="AF6" s="41" t="s">
        <v>18</v>
      </c>
      <c r="AG6" s="41" t="s">
        <v>138</v>
      </c>
      <c r="AH6" s="41" t="s">
        <v>18</v>
      </c>
      <c r="AI6" s="51" t="s">
        <v>138</v>
      </c>
      <c r="AJ6" s="63"/>
    </row>
    <row r="7" spans="1:35" ht="19.5" customHeight="1" thickBot="1">
      <c r="A7" s="33" t="s">
        <v>23</v>
      </c>
      <c r="B7" s="42">
        <v>31</v>
      </c>
      <c r="C7" s="42">
        <v>14</v>
      </c>
      <c r="D7" s="42">
        <v>47</v>
      </c>
      <c r="E7" s="42">
        <v>43</v>
      </c>
      <c r="F7" s="42">
        <v>360</v>
      </c>
      <c r="G7" s="42">
        <v>269</v>
      </c>
      <c r="H7" s="42">
        <v>301</v>
      </c>
      <c r="I7" s="42">
        <v>252</v>
      </c>
      <c r="J7" s="42">
        <v>39</v>
      </c>
      <c r="K7" s="42">
        <v>50</v>
      </c>
      <c r="L7" s="42">
        <v>15</v>
      </c>
      <c r="M7" s="42">
        <v>33</v>
      </c>
      <c r="N7" s="42">
        <v>6</v>
      </c>
      <c r="O7" s="42">
        <v>24</v>
      </c>
      <c r="P7" s="88">
        <v>799</v>
      </c>
      <c r="Q7" s="88">
        <v>685</v>
      </c>
      <c r="R7" s="42">
        <v>5</v>
      </c>
      <c r="S7" s="42">
        <v>0</v>
      </c>
      <c r="T7" s="42">
        <v>1</v>
      </c>
      <c r="U7" s="42">
        <v>0</v>
      </c>
      <c r="V7" s="42">
        <v>4</v>
      </c>
      <c r="W7" s="42">
        <v>5</v>
      </c>
      <c r="X7" s="42">
        <v>1</v>
      </c>
      <c r="Y7" s="42">
        <v>2</v>
      </c>
      <c r="Z7" s="42">
        <v>2</v>
      </c>
      <c r="AA7" s="42">
        <v>2</v>
      </c>
      <c r="AB7" s="42">
        <v>6</v>
      </c>
      <c r="AC7" s="42">
        <v>0</v>
      </c>
      <c r="AD7" s="42">
        <v>0</v>
      </c>
      <c r="AE7" s="42">
        <v>0</v>
      </c>
      <c r="AF7" s="42">
        <v>3</v>
      </c>
      <c r="AG7" s="42">
        <v>0</v>
      </c>
      <c r="AH7" s="88">
        <v>22</v>
      </c>
      <c r="AI7" s="88">
        <v>9</v>
      </c>
    </row>
    <row r="8" spans="1:35" ht="19.5" customHeight="1" thickBot="1">
      <c r="A8" s="34" t="s">
        <v>24</v>
      </c>
      <c r="B8" s="42">
        <v>4</v>
      </c>
      <c r="C8" s="42">
        <v>0</v>
      </c>
      <c r="D8" s="42">
        <v>11</v>
      </c>
      <c r="E8" s="42">
        <v>6</v>
      </c>
      <c r="F8" s="42">
        <v>55</v>
      </c>
      <c r="G8" s="42">
        <v>35</v>
      </c>
      <c r="H8" s="42">
        <v>52</v>
      </c>
      <c r="I8" s="42">
        <v>38</v>
      </c>
      <c r="J8" s="42">
        <v>4</v>
      </c>
      <c r="K8" s="42">
        <v>13</v>
      </c>
      <c r="L8" s="42">
        <v>3</v>
      </c>
      <c r="M8" s="42">
        <v>2</v>
      </c>
      <c r="N8" s="42">
        <v>0</v>
      </c>
      <c r="O8" s="42">
        <v>0</v>
      </c>
      <c r="P8" s="88">
        <v>129</v>
      </c>
      <c r="Q8" s="88">
        <v>94</v>
      </c>
      <c r="R8" s="42">
        <v>6</v>
      </c>
      <c r="S8" s="42">
        <v>0</v>
      </c>
      <c r="T8" s="42">
        <v>0</v>
      </c>
      <c r="U8" s="42">
        <v>0</v>
      </c>
      <c r="V8" s="42">
        <v>3</v>
      </c>
      <c r="W8" s="42">
        <v>1</v>
      </c>
      <c r="X8" s="42">
        <v>0</v>
      </c>
      <c r="Y8" s="42">
        <v>0</v>
      </c>
      <c r="Z8" s="42">
        <v>5</v>
      </c>
      <c r="AA8" s="42">
        <v>1</v>
      </c>
      <c r="AB8" s="42">
        <v>4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88">
        <v>18</v>
      </c>
      <c r="AI8" s="88">
        <v>2</v>
      </c>
    </row>
    <row r="9" spans="1:35" ht="19.5" customHeight="1" thickBot="1">
      <c r="A9" s="34" t="s">
        <v>25</v>
      </c>
      <c r="B9" s="43">
        <v>0</v>
      </c>
      <c r="C9" s="43">
        <v>2</v>
      </c>
      <c r="D9" s="43">
        <v>17</v>
      </c>
      <c r="E9" s="43">
        <v>3</v>
      </c>
      <c r="F9" s="43">
        <v>91</v>
      </c>
      <c r="G9" s="43">
        <v>22</v>
      </c>
      <c r="H9" s="43">
        <v>86</v>
      </c>
      <c r="I9" s="43">
        <v>20</v>
      </c>
      <c r="J9" s="43">
        <v>8</v>
      </c>
      <c r="K9" s="43">
        <v>2</v>
      </c>
      <c r="L9" s="43">
        <v>3</v>
      </c>
      <c r="M9" s="43">
        <v>0</v>
      </c>
      <c r="N9" s="43">
        <v>2</v>
      </c>
      <c r="O9" s="43">
        <v>0</v>
      </c>
      <c r="P9" s="89">
        <v>207</v>
      </c>
      <c r="Q9" s="89">
        <v>49</v>
      </c>
      <c r="R9" s="43">
        <v>3</v>
      </c>
      <c r="S9" s="43">
        <v>0</v>
      </c>
      <c r="T9" s="43">
        <v>0</v>
      </c>
      <c r="U9" s="43">
        <v>0</v>
      </c>
      <c r="V9" s="43">
        <v>8</v>
      </c>
      <c r="W9" s="43">
        <v>8</v>
      </c>
      <c r="X9" s="43">
        <v>4</v>
      </c>
      <c r="Y9" s="43">
        <v>0</v>
      </c>
      <c r="Z9" s="43">
        <v>8</v>
      </c>
      <c r="AA9" s="43">
        <v>2</v>
      </c>
      <c r="AB9" s="43">
        <v>4</v>
      </c>
      <c r="AC9" s="43">
        <v>0</v>
      </c>
      <c r="AD9" s="43">
        <v>0</v>
      </c>
      <c r="AE9" s="43">
        <v>0</v>
      </c>
      <c r="AF9" s="43">
        <v>1</v>
      </c>
      <c r="AG9" s="43">
        <v>0</v>
      </c>
      <c r="AH9" s="89">
        <v>28</v>
      </c>
      <c r="AI9" s="89">
        <v>10</v>
      </c>
    </row>
    <row r="10" spans="1:35" ht="19.5" customHeight="1" thickBot="1">
      <c r="A10" s="34" t="s">
        <v>26</v>
      </c>
      <c r="B10" s="42">
        <v>0</v>
      </c>
      <c r="C10" s="42">
        <v>1</v>
      </c>
      <c r="D10" s="42">
        <v>29</v>
      </c>
      <c r="E10" s="42">
        <v>16</v>
      </c>
      <c r="F10" s="42">
        <v>123</v>
      </c>
      <c r="G10" s="42">
        <v>52</v>
      </c>
      <c r="H10" s="42">
        <v>114</v>
      </c>
      <c r="I10" s="42">
        <v>66</v>
      </c>
      <c r="J10" s="42">
        <v>31</v>
      </c>
      <c r="K10" s="42">
        <v>12</v>
      </c>
      <c r="L10" s="42">
        <v>0</v>
      </c>
      <c r="M10" s="42">
        <v>0</v>
      </c>
      <c r="N10" s="42">
        <v>0</v>
      </c>
      <c r="O10" s="42">
        <v>0</v>
      </c>
      <c r="P10" s="88">
        <v>297</v>
      </c>
      <c r="Q10" s="88">
        <v>147</v>
      </c>
      <c r="R10" s="42">
        <v>4</v>
      </c>
      <c r="S10" s="42">
        <v>0</v>
      </c>
      <c r="T10" s="42">
        <v>0</v>
      </c>
      <c r="U10" s="42">
        <v>0</v>
      </c>
      <c r="V10" s="42">
        <v>4</v>
      </c>
      <c r="W10" s="42">
        <v>0</v>
      </c>
      <c r="X10" s="42">
        <v>2</v>
      </c>
      <c r="Y10" s="42">
        <v>0</v>
      </c>
      <c r="Z10" s="42">
        <v>6</v>
      </c>
      <c r="AA10" s="42">
        <v>0</v>
      </c>
      <c r="AB10" s="42">
        <v>4</v>
      </c>
      <c r="AC10" s="42">
        <v>0</v>
      </c>
      <c r="AD10" s="42">
        <v>2</v>
      </c>
      <c r="AE10" s="42">
        <v>0</v>
      </c>
      <c r="AF10" s="42">
        <v>0</v>
      </c>
      <c r="AG10" s="42">
        <v>0</v>
      </c>
      <c r="AH10" s="88">
        <v>22</v>
      </c>
      <c r="AI10" s="88">
        <v>0</v>
      </c>
    </row>
    <row r="11" spans="1:35" ht="19.5" customHeight="1" thickBot="1">
      <c r="A11" s="34" t="s">
        <v>27</v>
      </c>
      <c r="B11" s="42">
        <v>3</v>
      </c>
      <c r="C11" s="42">
        <v>3</v>
      </c>
      <c r="D11" s="42">
        <v>13</v>
      </c>
      <c r="E11" s="42">
        <v>14</v>
      </c>
      <c r="F11" s="42">
        <v>99</v>
      </c>
      <c r="G11" s="42">
        <v>137</v>
      </c>
      <c r="H11" s="42">
        <v>91</v>
      </c>
      <c r="I11" s="42">
        <v>136</v>
      </c>
      <c r="J11" s="42">
        <v>28</v>
      </c>
      <c r="K11" s="42">
        <v>12</v>
      </c>
      <c r="L11" s="42">
        <v>18</v>
      </c>
      <c r="M11" s="42">
        <v>0</v>
      </c>
      <c r="N11" s="42">
        <v>2</v>
      </c>
      <c r="O11" s="42">
        <v>0</v>
      </c>
      <c r="P11" s="88">
        <v>254</v>
      </c>
      <c r="Q11" s="88">
        <v>302</v>
      </c>
      <c r="R11" s="42">
        <v>2</v>
      </c>
      <c r="S11" s="42">
        <v>0</v>
      </c>
      <c r="T11" s="42">
        <v>0</v>
      </c>
      <c r="U11" s="42">
        <v>0</v>
      </c>
      <c r="V11" s="42">
        <v>7</v>
      </c>
      <c r="W11" s="42">
        <v>8</v>
      </c>
      <c r="X11" s="42">
        <v>3</v>
      </c>
      <c r="Y11" s="42">
        <v>0</v>
      </c>
      <c r="Z11" s="42">
        <v>5</v>
      </c>
      <c r="AA11" s="42">
        <v>9</v>
      </c>
      <c r="AB11" s="42">
        <v>5</v>
      </c>
      <c r="AC11" s="42">
        <v>0</v>
      </c>
      <c r="AD11" s="42">
        <v>1</v>
      </c>
      <c r="AE11" s="42">
        <v>4</v>
      </c>
      <c r="AF11" s="42">
        <v>1</v>
      </c>
      <c r="AG11" s="42">
        <v>1</v>
      </c>
      <c r="AH11" s="88">
        <v>24</v>
      </c>
      <c r="AI11" s="88">
        <v>22</v>
      </c>
    </row>
    <row r="12" spans="1:35" ht="19.5" customHeight="1" thickBot="1">
      <c r="A12" s="34" t="s">
        <v>28</v>
      </c>
      <c r="B12" s="43">
        <v>1</v>
      </c>
      <c r="C12" s="43">
        <v>0</v>
      </c>
      <c r="D12" s="43">
        <v>4</v>
      </c>
      <c r="E12" s="43">
        <v>0</v>
      </c>
      <c r="F12" s="43">
        <v>28</v>
      </c>
      <c r="G12" s="43">
        <v>0</v>
      </c>
      <c r="H12" s="43">
        <v>23</v>
      </c>
      <c r="I12" s="43">
        <v>0</v>
      </c>
      <c r="J12" s="43">
        <v>6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89">
        <v>62</v>
      </c>
      <c r="Q12" s="89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1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89">
        <v>1</v>
      </c>
      <c r="AI12" s="89">
        <v>0</v>
      </c>
    </row>
    <row r="13" spans="1:35" ht="19.5" customHeight="1" thickBot="1">
      <c r="A13" s="34" t="s">
        <v>29</v>
      </c>
      <c r="B13" s="42">
        <v>1</v>
      </c>
      <c r="C13" s="42">
        <v>1</v>
      </c>
      <c r="D13" s="42">
        <v>13</v>
      </c>
      <c r="E13" s="42">
        <v>8</v>
      </c>
      <c r="F13" s="42">
        <v>110</v>
      </c>
      <c r="G13" s="42">
        <v>55</v>
      </c>
      <c r="H13" s="42">
        <v>89</v>
      </c>
      <c r="I13" s="42">
        <v>52</v>
      </c>
      <c r="J13" s="42">
        <v>10</v>
      </c>
      <c r="K13" s="42">
        <v>5</v>
      </c>
      <c r="L13" s="42">
        <v>1</v>
      </c>
      <c r="M13" s="42">
        <v>1</v>
      </c>
      <c r="N13" s="42">
        <v>2</v>
      </c>
      <c r="O13" s="42">
        <v>0</v>
      </c>
      <c r="P13" s="88">
        <v>226</v>
      </c>
      <c r="Q13" s="88">
        <v>122</v>
      </c>
      <c r="R13" s="42">
        <v>1</v>
      </c>
      <c r="S13" s="42">
        <v>1</v>
      </c>
      <c r="T13" s="42">
        <v>0</v>
      </c>
      <c r="U13" s="42">
        <v>0</v>
      </c>
      <c r="V13" s="42">
        <v>0</v>
      </c>
      <c r="W13" s="42">
        <v>1</v>
      </c>
      <c r="X13" s="42">
        <v>2</v>
      </c>
      <c r="Y13" s="42">
        <v>1</v>
      </c>
      <c r="Z13" s="42">
        <v>2</v>
      </c>
      <c r="AA13" s="42">
        <v>0</v>
      </c>
      <c r="AB13" s="42">
        <v>0</v>
      </c>
      <c r="AC13" s="42">
        <v>1</v>
      </c>
      <c r="AD13" s="42">
        <v>0</v>
      </c>
      <c r="AE13" s="42">
        <v>0</v>
      </c>
      <c r="AF13" s="42">
        <v>0</v>
      </c>
      <c r="AG13" s="42">
        <v>2</v>
      </c>
      <c r="AH13" s="88">
        <v>5</v>
      </c>
      <c r="AI13" s="88">
        <v>6</v>
      </c>
    </row>
    <row r="14" spans="1:35" ht="19.5" customHeight="1" thickBot="1">
      <c r="A14" s="34" t="s">
        <v>30</v>
      </c>
      <c r="B14" s="42">
        <v>0</v>
      </c>
      <c r="C14" s="42">
        <v>2</v>
      </c>
      <c r="D14" s="42">
        <v>14</v>
      </c>
      <c r="E14" s="42">
        <v>0</v>
      </c>
      <c r="F14" s="42">
        <v>113</v>
      </c>
      <c r="G14" s="42">
        <v>9</v>
      </c>
      <c r="H14" s="42">
        <v>108</v>
      </c>
      <c r="I14" s="42">
        <v>6</v>
      </c>
      <c r="J14" s="42">
        <v>2</v>
      </c>
      <c r="K14" s="42">
        <v>0</v>
      </c>
      <c r="L14" s="42">
        <v>14</v>
      </c>
      <c r="M14" s="42">
        <v>2</v>
      </c>
      <c r="N14" s="42">
        <v>2</v>
      </c>
      <c r="O14" s="42">
        <v>0</v>
      </c>
      <c r="P14" s="88">
        <v>253</v>
      </c>
      <c r="Q14" s="88">
        <v>19</v>
      </c>
      <c r="R14" s="42">
        <v>3</v>
      </c>
      <c r="S14" s="42">
        <v>0</v>
      </c>
      <c r="T14" s="42">
        <v>0</v>
      </c>
      <c r="U14" s="42">
        <v>0</v>
      </c>
      <c r="V14" s="42">
        <v>5</v>
      </c>
      <c r="W14" s="42">
        <v>0</v>
      </c>
      <c r="X14" s="42">
        <v>0</v>
      </c>
      <c r="Y14" s="42">
        <v>0</v>
      </c>
      <c r="Z14" s="42">
        <v>6</v>
      </c>
      <c r="AA14" s="42">
        <v>1</v>
      </c>
      <c r="AB14" s="42">
        <v>4</v>
      </c>
      <c r="AC14" s="42">
        <v>0</v>
      </c>
      <c r="AD14" s="42">
        <v>0</v>
      </c>
      <c r="AE14" s="42">
        <v>0</v>
      </c>
      <c r="AF14" s="42">
        <v>2</v>
      </c>
      <c r="AG14" s="42">
        <v>0</v>
      </c>
      <c r="AH14" s="88">
        <v>20</v>
      </c>
      <c r="AI14" s="88">
        <v>1</v>
      </c>
    </row>
    <row r="15" spans="1:35" ht="19.5" customHeight="1" thickBot="1">
      <c r="A15" s="34" t="s">
        <v>31</v>
      </c>
      <c r="B15" s="43">
        <v>8</v>
      </c>
      <c r="C15" s="43">
        <v>3</v>
      </c>
      <c r="D15" s="43">
        <v>17</v>
      </c>
      <c r="E15" s="43">
        <v>0</v>
      </c>
      <c r="F15" s="43">
        <v>323</v>
      </c>
      <c r="G15" s="43">
        <v>13</v>
      </c>
      <c r="H15" s="43">
        <v>337</v>
      </c>
      <c r="I15" s="43">
        <v>16</v>
      </c>
      <c r="J15" s="43">
        <v>49</v>
      </c>
      <c r="K15" s="43">
        <v>1</v>
      </c>
      <c r="L15" s="43">
        <v>4</v>
      </c>
      <c r="M15" s="43">
        <v>1</v>
      </c>
      <c r="N15" s="43">
        <v>1</v>
      </c>
      <c r="O15" s="43">
        <v>2</v>
      </c>
      <c r="P15" s="89">
        <v>739</v>
      </c>
      <c r="Q15" s="89">
        <v>36</v>
      </c>
      <c r="R15" s="43">
        <v>6</v>
      </c>
      <c r="S15" s="43">
        <v>0</v>
      </c>
      <c r="T15" s="43">
        <v>0</v>
      </c>
      <c r="U15" s="43">
        <v>0</v>
      </c>
      <c r="V15" s="43">
        <v>10</v>
      </c>
      <c r="W15" s="43">
        <v>0</v>
      </c>
      <c r="X15" s="43">
        <v>6</v>
      </c>
      <c r="Y15" s="43">
        <v>0</v>
      </c>
      <c r="Z15" s="43">
        <v>11</v>
      </c>
      <c r="AA15" s="43">
        <v>0</v>
      </c>
      <c r="AB15" s="43">
        <v>8</v>
      </c>
      <c r="AC15" s="43">
        <v>0</v>
      </c>
      <c r="AD15" s="43">
        <v>1</v>
      </c>
      <c r="AE15" s="43">
        <v>0</v>
      </c>
      <c r="AF15" s="43">
        <v>1</v>
      </c>
      <c r="AG15" s="43">
        <v>0</v>
      </c>
      <c r="AH15" s="89">
        <v>43</v>
      </c>
      <c r="AI15" s="89">
        <v>0</v>
      </c>
    </row>
    <row r="16" spans="1:35" ht="19.5" customHeight="1" thickBot="1">
      <c r="A16" s="34" t="s">
        <v>32</v>
      </c>
      <c r="B16" s="42">
        <v>16</v>
      </c>
      <c r="C16" s="42">
        <v>7</v>
      </c>
      <c r="D16" s="42">
        <v>58</v>
      </c>
      <c r="E16" s="42">
        <v>20</v>
      </c>
      <c r="F16" s="42">
        <v>315</v>
      </c>
      <c r="G16" s="42">
        <v>176</v>
      </c>
      <c r="H16" s="42">
        <v>289</v>
      </c>
      <c r="I16" s="42">
        <v>155</v>
      </c>
      <c r="J16" s="42">
        <v>46</v>
      </c>
      <c r="K16" s="42">
        <v>20</v>
      </c>
      <c r="L16" s="42">
        <v>25</v>
      </c>
      <c r="M16" s="42">
        <v>3</v>
      </c>
      <c r="N16" s="42">
        <v>2</v>
      </c>
      <c r="O16" s="42">
        <v>17</v>
      </c>
      <c r="P16" s="88">
        <v>751</v>
      </c>
      <c r="Q16" s="88">
        <v>398</v>
      </c>
      <c r="R16" s="42">
        <v>17</v>
      </c>
      <c r="S16" s="42">
        <v>0</v>
      </c>
      <c r="T16" s="42">
        <v>3</v>
      </c>
      <c r="U16" s="42">
        <v>0</v>
      </c>
      <c r="V16" s="42">
        <v>46</v>
      </c>
      <c r="W16" s="42">
        <v>1</v>
      </c>
      <c r="X16" s="42">
        <v>7</v>
      </c>
      <c r="Y16" s="42">
        <v>3</v>
      </c>
      <c r="Z16" s="42">
        <v>5</v>
      </c>
      <c r="AA16" s="42">
        <v>2</v>
      </c>
      <c r="AB16" s="42">
        <v>12</v>
      </c>
      <c r="AC16" s="42">
        <v>0</v>
      </c>
      <c r="AD16" s="42">
        <v>7</v>
      </c>
      <c r="AE16" s="42">
        <v>0</v>
      </c>
      <c r="AF16" s="42">
        <v>0</v>
      </c>
      <c r="AG16" s="42">
        <v>1</v>
      </c>
      <c r="AH16" s="88">
        <v>97</v>
      </c>
      <c r="AI16" s="88">
        <v>7</v>
      </c>
    </row>
    <row r="17" spans="1:35" ht="19.5" customHeight="1" thickBot="1">
      <c r="A17" s="34" t="s">
        <v>33</v>
      </c>
      <c r="B17" s="42">
        <v>0</v>
      </c>
      <c r="C17" s="42">
        <v>0</v>
      </c>
      <c r="D17" s="42">
        <v>0</v>
      </c>
      <c r="E17" s="42">
        <v>2</v>
      </c>
      <c r="F17" s="42">
        <v>42</v>
      </c>
      <c r="G17" s="42">
        <v>23</v>
      </c>
      <c r="H17" s="42">
        <v>37</v>
      </c>
      <c r="I17" s="42">
        <v>23</v>
      </c>
      <c r="J17" s="42">
        <v>1</v>
      </c>
      <c r="K17" s="42">
        <v>0</v>
      </c>
      <c r="L17" s="42">
        <v>1</v>
      </c>
      <c r="M17" s="42">
        <v>0</v>
      </c>
      <c r="N17" s="42">
        <v>1</v>
      </c>
      <c r="O17" s="42">
        <v>6</v>
      </c>
      <c r="P17" s="88">
        <v>82</v>
      </c>
      <c r="Q17" s="88">
        <v>54</v>
      </c>
      <c r="R17" s="42">
        <v>1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2</v>
      </c>
      <c r="AA17" s="42">
        <v>2</v>
      </c>
      <c r="AB17" s="42">
        <v>1</v>
      </c>
      <c r="AC17" s="42">
        <v>2</v>
      </c>
      <c r="AD17" s="42">
        <v>0</v>
      </c>
      <c r="AE17" s="42">
        <v>0</v>
      </c>
      <c r="AF17" s="42">
        <v>0</v>
      </c>
      <c r="AG17" s="42">
        <v>1</v>
      </c>
      <c r="AH17" s="88">
        <v>4</v>
      </c>
      <c r="AI17" s="88">
        <v>5</v>
      </c>
    </row>
    <row r="18" spans="1:35" ht="19.5" customHeight="1" thickBot="1">
      <c r="A18" s="34" t="s">
        <v>34</v>
      </c>
      <c r="B18" s="43">
        <v>6</v>
      </c>
      <c r="C18" s="43">
        <v>4</v>
      </c>
      <c r="D18" s="43">
        <v>9</v>
      </c>
      <c r="E18" s="43">
        <v>1</v>
      </c>
      <c r="F18" s="43">
        <v>107</v>
      </c>
      <c r="G18" s="43">
        <v>28</v>
      </c>
      <c r="H18" s="43">
        <v>106</v>
      </c>
      <c r="I18" s="43">
        <v>22</v>
      </c>
      <c r="J18" s="43">
        <v>6</v>
      </c>
      <c r="K18" s="43">
        <v>3</v>
      </c>
      <c r="L18" s="43">
        <v>3</v>
      </c>
      <c r="M18" s="43">
        <v>0</v>
      </c>
      <c r="N18" s="43">
        <v>0</v>
      </c>
      <c r="O18" s="43">
        <v>2</v>
      </c>
      <c r="P18" s="89">
        <v>237</v>
      </c>
      <c r="Q18" s="89">
        <v>60</v>
      </c>
      <c r="R18" s="43">
        <v>1</v>
      </c>
      <c r="S18" s="43">
        <v>0</v>
      </c>
      <c r="T18" s="43">
        <v>0</v>
      </c>
      <c r="U18" s="43">
        <v>0</v>
      </c>
      <c r="V18" s="43">
        <v>3</v>
      </c>
      <c r="W18" s="43">
        <v>1</v>
      </c>
      <c r="X18" s="43">
        <v>1</v>
      </c>
      <c r="Y18" s="43">
        <v>0</v>
      </c>
      <c r="Z18" s="43">
        <v>4</v>
      </c>
      <c r="AA18" s="43">
        <v>0</v>
      </c>
      <c r="AB18" s="43">
        <v>3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89">
        <v>12</v>
      </c>
      <c r="AI18" s="89">
        <v>1</v>
      </c>
    </row>
    <row r="19" spans="1:35" ht="19.5" customHeight="1" thickBot="1">
      <c r="A19" s="34" t="s">
        <v>35</v>
      </c>
      <c r="B19" s="42">
        <v>2</v>
      </c>
      <c r="C19" s="42">
        <v>5</v>
      </c>
      <c r="D19" s="42">
        <v>29</v>
      </c>
      <c r="E19" s="42">
        <v>2</v>
      </c>
      <c r="F19" s="42">
        <v>230</v>
      </c>
      <c r="G19" s="42">
        <v>83</v>
      </c>
      <c r="H19" s="42">
        <v>208</v>
      </c>
      <c r="I19" s="42">
        <v>76</v>
      </c>
      <c r="J19" s="42">
        <v>18</v>
      </c>
      <c r="K19" s="42">
        <v>4</v>
      </c>
      <c r="L19" s="42">
        <v>7</v>
      </c>
      <c r="M19" s="42">
        <v>4</v>
      </c>
      <c r="N19" s="42">
        <v>1</v>
      </c>
      <c r="O19" s="42">
        <v>0</v>
      </c>
      <c r="P19" s="88">
        <v>495</v>
      </c>
      <c r="Q19" s="88">
        <v>174</v>
      </c>
      <c r="R19" s="42">
        <v>2</v>
      </c>
      <c r="S19" s="42">
        <v>0</v>
      </c>
      <c r="T19" s="42">
        <v>1</v>
      </c>
      <c r="U19" s="42">
        <v>0</v>
      </c>
      <c r="V19" s="42">
        <v>10</v>
      </c>
      <c r="W19" s="42">
        <v>3</v>
      </c>
      <c r="X19" s="42">
        <v>2</v>
      </c>
      <c r="Y19" s="42">
        <v>3</v>
      </c>
      <c r="Z19" s="42">
        <v>9</v>
      </c>
      <c r="AA19" s="42">
        <v>3</v>
      </c>
      <c r="AB19" s="42">
        <v>6</v>
      </c>
      <c r="AC19" s="42">
        <v>1</v>
      </c>
      <c r="AD19" s="42">
        <v>0</v>
      </c>
      <c r="AE19" s="42">
        <v>0</v>
      </c>
      <c r="AF19" s="42">
        <v>6</v>
      </c>
      <c r="AG19" s="42">
        <v>0</v>
      </c>
      <c r="AH19" s="88">
        <v>36</v>
      </c>
      <c r="AI19" s="88">
        <v>10</v>
      </c>
    </row>
    <row r="20" spans="1:35" ht="19.5" customHeight="1" thickBot="1">
      <c r="A20" s="34" t="s">
        <v>36</v>
      </c>
      <c r="B20" s="42">
        <v>6</v>
      </c>
      <c r="C20" s="42">
        <v>6</v>
      </c>
      <c r="D20" s="42">
        <v>15</v>
      </c>
      <c r="E20" s="42">
        <v>9</v>
      </c>
      <c r="F20" s="42">
        <v>145</v>
      </c>
      <c r="G20" s="42">
        <v>68</v>
      </c>
      <c r="H20" s="42">
        <v>138</v>
      </c>
      <c r="I20" s="42">
        <v>49</v>
      </c>
      <c r="J20" s="42">
        <v>16</v>
      </c>
      <c r="K20" s="42">
        <v>3</v>
      </c>
      <c r="L20" s="42">
        <v>9</v>
      </c>
      <c r="M20" s="42">
        <v>0</v>
      </c>
      <c r="N20" s="42">
        <v>6</v>
      </c>
      <c r="O20" s="42">
        <v>1</v>
      </c>
      <c r="P20" s="88">
        <v>335</v>
      </c>
      <c r="Q20" s="88">
        <v>136</v>
      </c>
      <c r="R20" s="42">
        <v>0</v>
      </c>
      <c r="S20" s="42">
        <v>3</v>
      </c>
      <c r="T20" s="42">
        <v>0</v>
      </c>
      <c r="U20" s="42">
        <v>0</v>
      </c>
      <c r="V20" s="42">
        <v>6</v>
      </c>
      <c r="W20" s="42">
        <v>4</v>
      </c>
      <c r="X20" s="42">
        <v>3</v>
      </c>
      <c r="Y20" s="42">
        <v>0</v>
      </c>
      <c r="Z20" s="42">
        <v>3</v>
      </c>
      <c r="AA20" s="42">
        <v>0</v>
      </c>
      <c r="AB20" s="42">
        <v>5</v>
      </c>
      <c r="AC20" s="42">
        <v>4</v>
      </c>
      <c r="AD20" s="42">
        <v>0</v>
      </c>
      <c r="AE20" s="42">
        <v>0</v>
      </c>
      <c r="AF20" s="42">
        <v>0</v>
      </c>
      <c r="AG20" s="42">
        <v>0</v>
      </c>
      <c r="AH20" s="88">
        <v>17</v>
      </c>
      <c r="AI20" s="88">
        <v>11</v>
      </c>
    </row>
    <row r="21" spans="1:35" ht="19.5" customHeight="1" thickBot="1">
      <c r="A21" s="34" t="s">
        <v>37</v>
      </c>
      <c r="B21" s="43">
        <v>3</v>
      </c>
      <c r="C21" s="43">
        <v>0</v>
      </c>
      <c r="D21" s="43">
        <v>5</v>
      </c>
      <c r="E21" s="43">
        <v>0</v>
      </c>
      <c r="F21" s="43">
        <v>62</v>
      </c>
      <c r="G21" s="43">
        <v>5</v>
      </c>
      <c r="H21" s="43">
        <v>44</v>
      </c>
      <c r="I21" s="43">
        <v>5</v>
      </c>
      <c r="J21" s="43">
        <v>3</v>
      </c>
      <c r="K21" s="43">
        <v>0</v>
      </c>
      <c r="L21" s="43">
        <v>2</v>
      </c>
      <c r="M21" s="43">
        <v>0</v>
      </c>
      <c r="N21" s="43">
        <v>0</v>
      </c>
      <c r="O21" s="43">
        <v>0</v>
      </c>
      <c r="P21" s="89">
        <v>119</v>
      </c>
      <c r="Q21" s="89">
        <v>10</v>
      </c>
      <c r="R21" s="43">
        <v>0</v>
      </c>
      <c r="S21" s="43">
        <v>0</v>
      </c>
      <c r="T21" s="43">
        <v>0</v>
      </c>
      <c r="U21" s="43">
        <v>0</v>
      </c>
      <c r="V21" s="43">
        <v>5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89">
        <v>5</v>
      </c>
      <c r="AI21" s="89">
        <v>0</v>
      </c>
    </row>
    <row r="22" spans="1:35" ht="19.5" customHeight="1" thickBot="1">
      <c r="A22" s="35" t="s">
        <v>38</v>
      </c>
      <c r="B22" s="42">
        <v>2</v>
      </c>
      <c r="C22" s="42">
        <v>1</v>
      </c>
      <c r="D22" s="42">
        <v>24</v>
      </c>
      <c r="E22" s="42">
        <v>0</v>
      </c>
      <c r="F22" s="42">
        <v>219</v>
      </c>
      <c r="G22" s="42">
        <v>9</v>
      </c>
      <c r="H22" s="42">
        <v>207</v>
      </c>
      <c r="I22" s="42">
        <v>9</v>
      </c>
      <c r="J22" s="42">
        <v>26</v>
      </c>
      <c r="K22" s="42">
        <v>1</v>
      </c>
      <c r="L22" s="42">
        <v>14</v>
      </c>
      <c r="M22" s="42">
        <v>0</v>
      </c>
      <c r="N22" s="42">
        <v>2</v>
      </c>
      <c r="O22" s="42">
        <v>1</v>
      </c>
      <c r="P22" s="88">
        <v>494</v>
      </c>
      <c r="Q22" s="88">
        <v>21</v>
      </c>
      <c r="R22" s="42">
        <v>6</v>
      </c>
      <c r="S22" s="42">
        <v>0</v>
      </c>
      <c r="T22" s="42">
        <v>0</v>
      </c>
      <c r="U22" s="42">
        <v>0</v>
      </c>
      <c r="V22" s="42">
        <v>11</v>
      </c>
      <c r="W22" s="42">
        <v>1</v>
      </c>
      <c r="X22" s="42">
        <v>5</v>
      </c>
      <c r="Y22" s="42">
        <v>0</v>
      </c>
      <c r="Z22" s="42">
        <v>11</v>
      </c>
      <c r="AA22" s="42">
        <v>0</v>
      </c>
      <c r="AB22" s="42">
        <v>9</v>
      </c>
      <c r="AC22" s="42">
        <v>0</v>
      </c>
      <c r="AD22" s="42">
        <v>0</v>
      </c>
      <c r="AE22" s="42">
        <v>0</v>
      </c>
      <c r="AF22" s="42">
        <v>6</v>
      </c>
      <c r="AG22" s="42">
        <v>1</v>
      </c>
      <c r="AH22" s="88">
        <v>48</v>
      </c>
      <c r="AI22" s="88">
        <v>2</v>
      </c>
    </row>
    <row r="23" spans="1:35" ht="19.5" customHeight="1" thickBot="1">
      <c r="A23" s="36" t="s">
        <v>39</v>
      </c>
      <c r="B23" s="42">
        <v>2</v>
      </c>
      <c r="C23" s="42">
        <v>1</v>
      </c>
      <c r="D23" s="42">
        <v>3</v>
      </c>
      <c r="E23" s="42">
        <v>0</v>
      </c>
      <c r="F23" s="42">
        <v>16</v>
      </c>
      <c r="G23" s="42">
        <v>2</v>
      </c>
      <c r="H23" s="42">
        <v>16</v>
      </c>
      <c r="I23" s="42">
        <v>4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88">
        <v>37</v>
      </c>
      <c r="Q23" s="88">
        <v>7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1</v>
      </c>
      <c r="Y23" s="42">
        <v>0</v>
      </c>
      <c r="Z23" s="42">
        <v>0</v>
      </c>
      <c r="AA23" s="42">
        <v>1</v>
      </c>
      <c r="AB23" s="42">
        <v>0</v>
      </c>
      <c r="AC23" s="42">
        <v>0</v>
      </c>
      <c r="AD23" s="42">
        <v>0</v>
      </c>
      <c r="AE23" s="42">
        <v>1</v>
      </c>
      <c r="AF23" s="42">
        <v>0</v>
      </c>
      <c r="AG23" s="42">
        <v>0</v>
      </c>
      <c r="AH23" s="88">
        <v>1</v>
      </c>
      <c r="AI23" s="88">
        <v>2</v>
      </c>
    </row>
    <row r="24" spans="1:35" ht="19.5" customHeight="1" thickBot="1">
      <c r="A24" s="37" t="s">
        <v>40</v>
      </c>
      <c r="B24" s="44">
        <v>85</v>
      </c>
      <c r="C24" s="44">
        <v>50</v>
      </c>
      <c r="D24" s="44">
        <v>308</v>
      </c>
      <c r="E24" s="44">
        <v>124</v>
      </c>
      <c r="F24" s="44">
        <v>2438</v>
      </c>
      <c r="G24" s="44">
        <v>986</v>
      </c>
      <c r="H24" s="44">
        <v>2246</v>
      </c>
      <c r="I24" s="44">
        <v>929</v>
      </c>
      <c r="J24" s="44">
        <v>293</v>
      </c>
      <c r="K24" s="44">
        <v>126</v>
      </c>
      <c r="L24" s="44">
        <v>119</v>
      </c>
      <c r="M24" s="44">
        <v>46</v>
      </c>
      <c r="N24" s="44">
        <v>27</v>
      </c>
      <c r="O24" s="44">
        <v>53</v>
      </c>
      <c r="P24" s="44">
        <v>5516</v>
      </c>
      <c r="Q24" s="44">
        <v>2314</v>
      </c>
      <c r="R24" s="44">
        <v>57</v>
      </c>
      <c r="S24" s="44">
        <v>4</v>
      </c>
      <c r="T24" s="44">
        <v>5</v>
      </c>
      <c r="U24" s="44">
        <v>0</v>
      </c>
      <c r="V24" s="44">
        <v>122</v>
      </c>
      <c r="W24" s="44">
        <v>33</v>
      </c>
      <c r="X24" s="44">
        <v>37</v>
      </c>
      <c r="Y24" s="44">
        <v>9</v>
      </c>
      <c r="Z24" s="44">
        <v>80</v>
      </c>
      <c r="AA24" s="44">
        <v>23</v>
      </c>
      <c r="AB24" s="44">
        <v>71</v>
      </c>
      <c r="AC24" s="44">
        <v>8</v>
      </c>
      <c r="AD24" s="44">
        <v>11</v>
      </c>
      <c r="AE24" s="44">
        <v>5</v>
      </c>
      <c r="AF24" s="44">
        <v>20</v>
      </c>
      <c r="AG24" s="44">
        <v>6</v>
      </c>
      <c r="AH24" s="44">
        <v>403</v>
      </c>
      <c r="AI24" s="44">
        <v>88</v>
      </c>
    </row>
    <row r="26" spans="3:35" ht="15" customHeight="1">
      <c r="C26" s="10"/>
      <c r="P26" s="10"/>
      <c r="Q26" s="10"/>
      <c r="AH26" s="10"/>
      <c r="AI26" s="10"/>
    </row>
    <row r="27" spans="16:35" ht="15" customHeight="1">
      <c r="P27" s="10"/>
      <c r="Q27" s="10"/>
      <c r="AH27" s="10"/>
      <c r="AI27" s="10"/>
    </row>
    <row r="28" spans="16:35" ht="15" customHeight="1">
      <c r="P28" s="10"/>
      <c r="Q28" s="10"/>
      <c r="AH28" s="10"/>
      <c r="AI28" s="10"/>
    </row>
    <row r="29" spans="16:35" ht="15" customHeight="1">
      <c r="P29" s="10"/>
      <c r="Q29" s="10"/>
      <c r="AH29" s="10"/>
      <c r="AI29" s="10"/>
    </row>
    <row r="30" spans="16:35" ht="15" customHeight="1">
      <c r="P30" s="10"/>
      <c r="Q30" s="10"/>
      <c r="AH30" s="10"/>
      <c r="AI30" s="10"/>
    </row>
    <row r="31" spans="16:35" ht="15" customHeight="1">
      <c r="P31" s="10"/>
      <c r="Q31" s="10"/>
      <c r="AH31" s="10"/>
      <c r="AI31" s="10"/>
    </row>
    <row r="32" spans="16:35" ht="15" customHeight="1">
      <c r="P32" s="10"/>
      <c r="Q32" s="10"/>
      <c r="AH32" s="10"/>
      <c r="AI32" s="10"/>
    </row>
    <row r="33" spans="16:35" ht="15" customHeight="1">
      <c r="P33" s="10"/>
      <c r="Q33" s="10"/>
      <c r="AH33" s="10"/>
      <c r="AI33" s="10"/>
    </row>
    <row r="34" spans="16:35" ht="15" customHeight="1">
      <c r="P34" s="10"/>
      <c r="Q34" s="10"/>
      <c r="AH34" s="10"/>
      <c r="AI34" s="10"/>
    </row>
    <row r="35" spans="16:35" ht="15" customHeight="1">
      <c r="P35" s="10"/>
      <c r="Q35" s="10"/>
      <c r="AH35" s="10"/>
      <c r="AI35" s="10"/>
    </row>
    <row r="36" spans="16:35" ht="15" customHeight="1">
      <c r="P36" s="10"/>
      <c r="Q36" s="10"/>
      <c r="AH36" s="10"/>
      <c r="AI36" s="10"/>
    </row>
    <row r="37" spans="16:35" ht="15" customHeight="1">
      <c r="P37" s="10"/>
      <c r="Q37" s="10"/>
      <c r="AH37" s="10"/>
      <c r="AI37" s="10"/>
    </row>
    <row r="38" spans="16:35" ht="15" customHeight="1">
      <c r="P38" s="10"/>
      <c r="Q38" s="10"/>
      <c r="AH38" s="10"/>
      <c r="AI38" s="10"/>
    </row>
    <row r="39" spans="16:35" ht="15" customHeight="1">
      <c r="P39" s="10"/>
      <c r="Q39" s="10"/>
      <c r="AH39" s="10"/>
      <c r="AI39" s="10"/>
    </row>
    <row r="40" spans="16:35" ht="15" customHeight="1">
      <c r="P40" s="10"/>
      <c r="Q40" s="10"/>
      <c r="AH40" s="10"/>
      <c r="AI40" s="10"/>
    </row>
    <row r="41" spans="16:35" ht="15" customHeight="1">
      <c r="P41" s="10"/>
      <c r="Q41" s="10"/>
      <c r="AH41" s="10"/>
      <c r="AI41" s="10"/>
    </row>
    <row r="42" spans="16:35" ht="15" customHeight="1">
      <c r="P42" s="10"/>
      <c r="Q42" s="10"/>
      <c r="AH42" s="10"/>
      <c r="AI42" s="10"/>
    </row>
    <row r="43" spans="16:35" ht="15" customHeight="1">
      <c r="P43" s="10"/>
      <c r="Q43" s="10"/>
      <c r="AH43" s="10"/>
      <c r="AI43" s="10"/>
    </row>
    <row r="44" spans="16:17" ht="15" customHeight="1">
      <c r="P44" s="10"/>
      <c r="Q44" s="10"/>
    </row>
    <row r="45" spans="16:17" ht="15" customHeight="1">
      <c r="P45" s="10"/>
      <c r="Q45" s="10"/>
    </row>
  </sheetData>
  <sheetProtection/>
  <mergeCells count="17">
    <mergeCell ref="AH5:AI5"/>
    <mergeCell ref="X5:Y5"/>
    <mergeCell ref="Z5:AA5"/>
    <mergeCell ref="AB5:AC5"/>
    <mergeCell ref="AD5:AE5"/>
    <mergeCell ref="R5:S5"/>
    <mergeCell ref="T5:U5"/>
    <mergeCell ref="V5:W5"/>
    <mergeCell ref="AF5:AG5"/>
    <mergeCell ref="N5:O5"/>
    <mergeCell ref="P5:Q5"/>
    <mergeCell ref="B5:C5"/>
    <mergeCell ref="D5:E5"/>
    <mergeCell ref="F5:G5"/>
    <mergeCell ref="H5:I5"/>
    <mergeCell ref="J5:K5"/>
    <mergeCell ref="L5:M5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2"/>
  <headerFooter alignWithMargins="0">
    <oddFooter>&amp;R&amp;P/&amp;N</oddFooter>
  </headerFooter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4.421875" style="1" bestFit="1" customWidth="1"/>
    <col min="3" max="3" width="21.8515625" style="1" customWidth="1"/>
    <col min="4" max="4" width="20.421875" style="1" customWidth="1"/>
    <col min="5" max="5" width="22.140625" style="1" customWidth="1"/>
    <col min="6" max="6" width="21.8515625" style="1" customWidth="1"/>
    <col min="7" max="7" width="19.8515625" style="1" customWidth="1"/>
    <col min="8" max="9" width="19.7109375" style="1" bestFit="1" customWidth="1"/>
    <col min="10" max="10" width="22.28125" style="1" customWidth="1"/>
    <col min="11" max="11" width="18.57421875" style="1" customWidth="1"/>
    <col min="12" max="12" width="17.57421875" style="1" customWidth="1"/>
    <col min="13" max="13" width="16.28125" style="1" customWidth="1"/>
    <col min="14" max="14" width="17.7109375" style="1" customWidth="1"/>
    <col min="15" max="16384" width="11.421875" style="1" customWidth="1"/>
  </cols>
  <sheetData>
    <row r="1" spans="11:24" ht="15.75" customHeight="1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5" s="16" customFormat="1" ht="45.75" customHeight="1">
      <c r="B5" s="62" t="s">
        <v>112</v>
      </c>
      <c r="C5" s="62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139</v>
      </c>
      <c r="K5" s="62" t="s">
        <v>104</v>
      </c>
      <c r="L5" s="62" t="s">
        <v>105</v>
      </c>
      <c r="M5" s="62" t="s">
        <v>107</v>
      </c>
      <c r="N5" s="61" t="s">
        <v>106</v>
      </c>
      <c r="O5" s="63"/>
    </row>
    <row r="6" spans="1:14" ht="19.5" customHeight="1" thickBot="1">
      <c r="A6" s="33" t="s">
        <v>23</v>
      </c>
      <c r="B6" s="43">
        <v>3719</v>
      </c>
      <c r="C6" s="43">
        <v>1248</v>
      </c>
      <c r="D6" s="43">
        <v>110</v>
      </c>
      <c r="E6" s="43">
        <v>176</v>
      </c>
      <c r="F6" s="43">
        <v>29</v>
      </c>
      <c r="G6" s="43">
        <v>1919</v>
      </c>
      <c r="H6" s="43">
        <v>168</v>
      </c>
      <c r="I6" s="43">
        <v>268</v>
      </c>
      <c r="J6" s="43">
        <v>20</v>
      </c>
      <c r="K6" s="43">
        <v>2356</v>
      </c>
      <c r="L6" s="43">
        <v>282</v>
      </c>
      <c r="M6" s="43">
        <v>932</v>
      </c>
      <c r="N6" s="43">
        <v>200</v>
      </c>
    </row>
    <row r="7" spans="1:14" ht="19.5" customHeight="1" thickBot="1">
      <c r="A7" s="34" t="s">
        <v>24</v>
      </c>
      <c r="B7" s="42">
        <v>385</v>
      </c>
      <c r="C7" s="42">
        <v>120</v>
      </c>
      <c r="D7" s="42">
        <v>14</v>
      </c>
      <c r="E7" s="42">
        <v>50</v>
      </c>
      <c r="F7" s="42">
        <v>5</v>
      </c>
      <c r="G7" s="42">
        <v>129</v>
      </c>
      <c r="H7" s="42">
        <v>30</v>
      </c>
      <c r="I7" s="42">
        <v>45</v>
      </c>
      <c r="J7" s="42">
        <v>14</v>
      </c>
      <c r="K7" s="42">
        <v>147</v>
      </c>
      <c r="L7" s="42">
        <v>54</v>
      </c>
      <c r="M7" s="42">
        <v>95</v>
      </c>
      <c r="N7" s="42">
        <v>54</v>
      </c>
    </row>
    <row r="8" spans="1:14" ht="19.5" customHeight="1" thickBot="1">
      <c r="A8" s="34" t="s">
        <v>25</v>
      </c>
      <c r="B8" s="42">
        <v>498</v>
      </c>
      <c r="C8" s="42">
        <v>190</v>
      </c>
      <c r="D8" s="42">
        <v>33</v>
      </c>
      <c r="E8" s="42">
        <v>8</v>
      </c>
      <c r="F8" s="42">
        <v>6</v>
      </c>
      <c r="G8" s="42">
        <v>211</v>
      </c>
      <c r="H8" s="42">
        <v>58</v>
      </c>
      <c r="I8" s="42">
        <v>14</v>
      </c>
      <c r="J8" s="42">
        <v>3</v>
      </c>
      <c r="K8" s="42">
        <v>295</v>
      </c>
      <c r="L8" s="42">
        <v>31</v>
      </c>
      <c r="M8" s="42">
        <v>151</v>
      </c>
      <c r="N8" s="42">
        <v>21</v>
      </c>
    </row>
    <row r="9" spans="1:14" ht="19.5" customHeight="1" thickBot="1">
      <c r="A9" s="34" t="s">
        <v>26</v>
      </c>
      <c r="B9" s="43">
        <v>1757</v>
      </c>
      <c r="C9" s="43">
        <v>580</v>
      </c>
      <c r="D9" s="43">
        <v>42</v>
      </c>
      <c r="E9" s="43">
        <v>244</v>
      </c>
      <c r="F9" s="43">
        <v>13</v>
      </c>
      <c r="G9" s="43">
        <v>530</v>
      </c>
      <c r="H9" s="43">
        <v>62</v>
      </c>
      <c r="I9" s="43">
        <v>281</v>
      </c>
      <c r="J9" s="43">
        <v>36</v>
      </c>
      <c r="K9" s="43">
        <v>615</v>
      </c>
      <c r="L9" s="43">
        <v>345</v>
      </c>
      <c r="M9" s="43">
        <v>514</v>
      </c>
      <c r="N9" s="43">
        <v>257</v>
      </c>
    </row>
    <row r="10" spans="1:14" ht="19.5" customHeight="1" thickBot="1">
      <c r="A10" s="34" t="s">
        <v>27</v>
      </c>
      <c r="B10" s="42">
        <v>1291</v>
      </c>
      <c r="C10" s="42">
        <v>408</v>
      </c>
      <c r="D10" s="42">
        <v>83</v>
      </c>
      <c r="E10" s="42">
        <v>25</v>
      </c>
      <c r="F10" s="42">
        <v>17</v>
      </c>
      <c r="G10" s="42">
        <v>645</v>
      </c>
      <c r="H10" s="42">
        <v>121</v>
      </c>
      <c r="I10" s="42">
        <v>45</v>
      </c>
      <c r="J10" s="42">
        <v>17</v>
      </c>
      <c r="K10" s="42">
        <v>791</v>
      </c>
      <c r="L10" s="42">
        <v>69</v>
      </c>
      <c r="M10" s="42">
        <v>376</v>
      </c>
      <c r="N10" s="42">
        <v>47</v>
      </c>
    </row>
    <row r="11" spans="1:14" ht="19.5" customHeight="1" thickBot="1">
      <c r="A11" s="34" t="s">
        <v>28</v>
      </c>
      <c r="B11" s="42">
        <v>186</v>
      </c>
      <c r="C11" s="42">
        <v>69</v>
      </c>
      <c r="D11" s="42">
        <v>9</v>
      </c>
      <c r="E11" s="42">
        <v>10</v>
      </c>
      <c r="F11" s="42">
        <v>4</v>
      </c>
      <c r="G11" s="42">
        <v>92</v>
      </c>
      <c r="H11" s="42">
        <v>4</v>
      </c>
      <c r="I11" s="42">
        <v>10</v>
      </c>
      <c r="J11" s="42">
        <v>1</v>
      </c>
      <c r="K11" s="42">
        <v>96</v>
      </c>
      <c r="L11" s="42">
        <v>20</v>
      </c>
      <c r="M11" s="42">
        <v>50</v>
      </c>
      <c r="N11" s="42">
        <v>18</v>
      </c>
    </row>
    <row r="12" spans="1:14" ht="19.5" customHeight="1" thickBot="1">
      <c r="A12" s="34" t="s">
        <v>29</v>
      </c>
      <c r="B12" s="43">
        <v>891</v>
      </c>
      <c r="C12" s="43">
        <v>351</v>
      </c>
      <c r="D12" s="43">
        <v>27</v>
      </c>
      <c r="E12" s="43">
        <v>77</v>
      </c>
      <c r="F12" s="43">
        <v>16</v>
      </c>
      <c r="G12" s="43">
        <v>355</v>
      </c>
      <c r="H12" s="43">
        <v>61</v>
      </c>
      <c r="I12" s="43">
        <v>52</v>
      </c>
      <c r="J12" s="43">
        <v>26</v>
      </c>
      <c r="K12" s="43">
        <v>445</v>
      </c>
      <c r="L12" s="43">
        <v>75</v>
      </c>
      <c r="M12" s="43">
        <v>323</v>
      </c>
      <c r="N12" s="43">
        <v>65</v>
      </c>
    </row>
    <row r="13" spans="1:14" ht="19.5" customHeight="1" thickBot="1">
      <c r="A13" s="34" t="s">
        <v>30</v>
      </c>
      <c r="B13" s="42">
        <v>604</v>
      </c>
      <c r="C13" s="42">
        <v>203</v>
      </c>
      <c r="D13" s="42">
        <v>27</v>
      </c>
      <c r="E13" s="42">
        <v>45</v>
      </c>
      <c r="F13" s="42">
        <v>9</v>
      </c>
      <c r="G13" s="42">
        <v>269</v>
      </c>
      <c r="H13" s="42">
        <v>26</v>
      </c>
      <c r="I13" s="42">
        <v>37</v>
      </c>
      <c r="J13" s="42">
        <v>10</v>
      </c>
      <c r="K13" s="42">
        <v>376</v>
      </c>
      <c r="L13" s="42">
        <v>61</v>
      </c>
      <c r="M13" s="42">
        <v>124</v>
      </c>
      <c r="N13" s="42">
        <v>43</v>
      </c>
    </row>
    <row r="14" spans="1:14" ht="19.5" customHeight="1" thickBot="1">
      <c r="A14" s="34" t="s">
        <v>31</v>
      </c>
      <c r="B14" s="42">
        <v>2116</v>
      </c>
      <c r="C14" s="42">
        <v>683</v>
      </c>
      <c r="D14" s="42">
        <v>93</v>
      </c>
      <c r="E14" s="42">
        <v>226</v>
      </c>
      <c r="F14" s="42">
        <v>49</v>
      </c>
      <c r="G14" s="42">
        <v>783</v>
      </c>
      <c r="H14" s="42">
        <v>108</v>
      </c>
      <c r="I14" s="42">
        <v>238</v>
      </c>
      <c r="J14" s="42">
        <v>44</v>
      </c>
      <c r="K14" s="42">
        <v>954</v>
      </c>
      <c r="L14" s="42">
        <v>354</v>
      </c>
      <c r="M14" s="42">
        <v>494</v>
      </c>
      <c r="N14" s="42">
        <v>252</v>
      </c>
    </row>
    <row r="15" spans="1:14" ht="19.5" customHeight="1" thickBot="1">
      <c r="A15" s="34" t="s">
        <v>32</v>
      </c>
      <c r="B15" s="43">
        <v>2230</v>
      </c>
      <c r="C15" s="43">
        <v>720</v>
      </c>
      <c r="D15" s="43">
        <v>105</v>
      </c>
      <c r="E15" s="43">
        <v>139</v>
      </c>
      <c r="F15" s="43">
        <v>22</v>
      </c>
      <c r="G15" s="43">
        <v>962</v>
      </c>
      <c r="H15" s="43">
        <v>102</v>
      </c>
      <c r="I15" s="43">
        <v>234</v>
      </c>
      <c r="J15" s="43">
        <v>37</v>
      </c>
      <c r="K15" s="43">
        <v>1248</v>
      </c>
      <c r="L15" s="43">
        <v>292</v>
      </c>
      <c r="M15" s="43">
        <v>507</v>
      </c>
      <c r="N15" s="43">
        <v>176</v>
      </c>
    </row>
    <row r="16" spans="1:14" ht="19.5" customHeight="1" thickBot="1">
      <c r="A16" s="34" t="s">
        <v>33</v>
      </c>
      <c r="B16" s="42">
        <v>492</v>
      </c>
      <c r="C16" s="42">
        <v>202</v>
      </c>
      <c r="D16" s="42">
        <v>10</v>
      </c>
      <c r="E16" s="42">
        <v>4</v>
      </c>
      <c r="F16" s="42">
        <v>0</v>
      </c>
      <c r="G16" s="42">
        <v>243</v>
      </c>
      <c r="H16" s="42">
        <v>32</v>
      </c>
      <c r="I16" s="42">
        <v>17</v>
      </c>
      <c r="J16" s="42">
        <v>3</v>
      </c>
      <c r="K16" s="42">
        <v>305</v>
      </c>
      <c r="L16" s="42">
        <v>17</v>
      </c>
      <c r="M16" s="42">
        <v>162</v>
      </c>
      <c r="N16" s="42">
        <v>10</v>
      </c>
    </row>
    <row r="17" spans="1:14" ht="19.5" customHeight="1" thickBot="1">
      <c r="A17" s="34" t="s">
        <v>34</v>
      </c>
      <c r="B17" s="42">
        <v>1099</v>
      </c>
      <c r="C17" s="42">
        <v>298</v>
      </c>
      <c r="D17" s="42">
        <v>86</v>
      </c>
      <c r="E17" s="42">
        <v>32</v>
      </c>
      <c r="F17" s="42">
        <v>10</v>
      </c>
      <c r="G17" s="42">
        <v>564</v>
      </c>
      <c r="H17" s="42">
        <v>91</v>
      </c>
      <c r="I17" s="42">
        <v>55</v>
      </c>
      <c r="J17" s="42">
        <v>11</v>
      </c>
      <c r="K17" s="42">
        <v>658</v>
      </c>
      <c r="L17" s="42">
        <v>93</v>
      </c>
      <c r="M17" s="42">
        <v>295</v>
      </c>
      <c r="N17" s="42">
        <v>67</v>
      </c>
    </row>
    <row r="18" spans="1:14" ht="19.5" customHeight="1" thickBot="1">
      <c r="A18" s="34" t="s">
        <v>35</v>
      </c>
      <c r="B18" s="43">
        <v>2326</v>
      </c>
      <c r="C18" s="43">
        <v>685</v>
      </c>
      <c r="D18" s="43">
        <v>84</v>
      </c>
      <c r="E18" s="43">
        <v>247</v>
      </c>
      <c r="F18" s="43">
        <v>46</v>
      </c>
      <c r="G18" s="43">
        <v>881</v>
      </c>
      <c r="H18" s="43">
        <v>112</v>
      </c>
      <c r="I18" s="43">
        <v>296</v>
      </c>
      <c r="J18" s="43">
        <v>44</v>
      </c>
      <c r="K18" s="43">
        <v>1033</v>
      </c>
      <c r="L18" s="43">
        <v>441</v>
      </c>
      <c r="M18" s="43">
        <v>579</v>
      </c>
      <c r="N18" s="43">
        <v>249</v>
      </c>
    </row>
    <row r="19" spans="1:14" ht="19.5" customHeight="1" thickBot="1">
      <c r="A19" s="34" t="s">
        <v>36</v>
      </c>
      <c r="B19" s="42">
        <v>1260</v>
      </c>
      <c r="C19" s="42">
        <v>322</v>
      </c>
      <c r="D19" s="42">
        <v>73</v>
      </c>
      <c r="E19" s="42">
        <v>108</v>
      </c>
      <c r="F19" s="42">
        <v>26</v>
      </c>
      <c r="G19" s="42">
        <v>513</v>
      </c>
      <c r="H19" s="42">
        <v>70</v>
      </c>
      <c r="I19" s="42">
        <v>159</v>
      </c>
      <c r="J19" s="42">
        <v>40</v>
      </c>
      <c r="K19" s="42">
        <v>638</v>
      </c>
      <c r="L19" s="42">
        <v>233</v>
      </c>
      <c r="M19" s="42">
        <v>239</v>
      </c>
      <c r="N19" s="42">
        <v>119</v>
      </c>
    </row>
    <row r="20" spans="1:14" ht="19.5" customHeight="1" thickBot="1">
      <c r="A20" s="34" t="s">
        <v>37</v>
      </c>
      <c r="B20" s="42">
        <v>291</v>
      </c>
      <c r="C20" s="42">
        <v>91</v>
      </c>
      <c r="D20" s="42">
        <v>21</v>
      </c>
      <c r="E20" s="42">
        <v>32</v>
      </c>
      <c r="F20" s="42">
        <v>8</v>
      </c>
      <c r="G20" s="42">
        <v>93</v>
      </c>
      <c r="H20" s="42">
        <v>22</v>
      </c>
      <c r="I20" s="42">
        <v>34</v>
      </c>
      <c r="J20" s="42">
        <v>11</v>
      </c>
      <c r="K20" s="42">
        <v>105</v>
      </c>
      <c r="L20" s="42">
        <v>58</v>
      </c>
      <c r="M20" s="42">
        <v>56</v>
      </c>
      <c r="N20" s="42">
        <v>48</v>
      </c>
    </row>
    <row r="21" spans="1:14" ht="19.5" customHeight="1" thickBot="1">
      <c r="A21" s="35" t="s">
        <v>38</v>
      </c>
      <c r="B21" s="43">
        <v>2262</v>
      </c>
      <c r="C21" s="43">
        <v>814</v>
      </c>
      <c r="D21" s="43">
        <v>114</v>
      </c>
      <c r="E21" s="43">
        <v>257</v>
      </c>
      <c r="F21" s="43">
        <v>44</v>
      </c>
      <c r="G21" s="43">
        <v>816</v>
      </c>
      <c r="H21" s="43">
        <v>129</v>
      </c>
      <c r="I21" s="43">
        <v>260</v>
      </c>
      <c r="J21" s="43">
        <v>79</v>
      </c>
      <c r="K21" s="43">
        <v>875</v>
      </c>
      <c r="L21" s="43">
        <v>422</v>
      </c>
      <c r="M21" s="43">
        <v>665</v>
      </c>
      <c r="N21" s="43">
        <v>314</v>
      </c>
    </row>
    <row r="22" spans="1:14" ht="19.5" customHeight="1" thickBot="1">
      <c r="A22" s="36" t="s">
        <v>39</v>
      </c>
      <c r="B22" s="42">
        <v>108</v>
      </c>
      <c r="C22" s="42">
        <v>34</v>
      </c>
      <c r="D22" s="42">
        <v>2</v>
      </c>
      <c r="E22" s="42">
        <v>15</v>
      </c>
      <c r="F22" s="42">
        <v>1</v>
      </c>
      <c r="G22" s="42">
        <v>39</v>
      </c>
      <c r="H22" s="42">
        <v>6</v>
      </c>
      <c r="I22" s="42">
        <v>12</v>
      </c>
      <c r="J22" s="42">
        <v>3</v>
      </c>
      <c r="K22" s="42">
        <v>48</v>
      </c>
      <c r="L22" s="42">
        <v>13</v>
      </c>
      <c r="M22" s="42">
        <v>25</v>
      </c>
      <c r="N22" s="42">
        <v>18</v>
      </c>
    </row>
    <row r="23" spans="1:14" ht="19.5" customHeight="1" thickBot="1">
      <c r="A23" s="37" t="s">
        <v>40</v>
      </c>
      <c r="B23" s="44">
        <v>21515</v>
      </c>
      <c r="C23" s="44">
        <v>7018</v>
      </c>
      <c r="D23" s="44">
        <v>933</v>
      </c>
      <c r="E23" s="44">
        <v>1695</v>
      </c>
      <c r="F23" s="44">
        <v>305</v>
      </c>
      <c r="G23" s="44">
        <v>9044</v>
      </c>
      <c r="H23" s="44">
        <v>1202</v>
      </c>
      <c r="I23" s="44">
        <v>2057</v>
      </c>
      <c r="J23" s="44">
        <v>399</v>
      </c>
      <c r="K23" s="44">
        <v>10985</v>
      </c>
      <c r="L23" s="44">
        <v>2860</v>
      </c>
      <c r="M23" s="44">
        <v>5587</v>
      </c>
      <c r="N23" s="44">
        <v>1958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3.421875" style="1" bestFit="1" customWidth="1"/>
    <col min="2" max="2" width="18.28125" style="1" customWidth="1"/>
    <col min="3" max="4" width="20.421875" style="1" bestFit="1" customWidth="1"/>
    <col min="5" max="6" width="20.8515625" style="1" bestFit="1" customWidth="1"/>
    <col min="7" max="10" width="19.7109375" style="1" bestFit="1" customWidth="1"/>
    <col min="11" max="13" width="15.57421875" style="1" bestFit="1" customWidth="1"/>
    <col min="14" max="14" width="15.8515625" style="1" customWidth="1"/>
    <col min="15" max="16384" width="11.421875" style="1" customWidth="1"/>
  </cols>
  <sheetData>
    <row r="1" spans="12:24" ht="15.75" customHeight="1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4" s="4" customFormat="1" ht="55.5" customHeight="1">
      <c r="B5" s="62" t="s">
        <v>116</v>
      </c>
      <c r="C5" s="65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111</v>
      </c>
      <c r="K5" s="62" t="s">
        <v>104</v>
      </c>
      <c r="L5" s="62" t="s">
        <v>105</v>
      </c>
      <c r="M5" s="62" t="s">
        <v>107</v>
      </c>
      <c r="N5" s="64" t="s">
        <v>106</v>
      </c>
    </row>
    <row r="6" spans="1:14" ht="19.5" customHeight="1" thickBot="1">
      <c r="A6" s="33" t="s">
        <v>23</v>
      </c>
      <c r="B6" s="43">
        <v>444</v>
      </c>
      <c r="C6" s="43">
        <v>124</v>
      </c>
      <c r="D6" s="43">
        <v>12</v>
      </c>
      <c r="E6" s="43">
        <v>7</v>
      </c>
      <c r="F6" s="43">
        <v>7</v>
      </c>
      <c r="G6" s="43">
        <v>285</v>
      </c>
      <c r="H6" s="43">
        <v>21</v>
      </c>
      <c r="I6" s="43">
        <v>11</v>
      </c>
      <c r="J6" s="43">
        <v>1</v>
      </c>
      <c r="K6" s="43">
        <v>333</v>
      </c>
      <c r="L6" s="43">
        <v>22</v>
      </c>
      <c r="M6" s="43">
        <v>80</v>
      </c>
      <c r="N6" s="43">
        <v>8</v>
      </c>
    </row>
    <row r="7" spans="1:14" ht="19.5" customHeight="1" thickBot="1">
      <c r="A7" s="34" t="s">
        <v>24</v>
      </c>
      <c r="B7" s="42">
        <v>70</v>
      </c>
      <c r="C7" s="42">
        <v>20</v>
      </c>
      <c r="D7" s="42">
        <v>6</v>
      </c>
      <c r="E7" s="42">
        <v>2</v>
      </c>
      <c r="F7" s="42">
        <v>2</v>
      </c>
      <c r="G7" s="42">
        <v>25</v>
      </c>
      <c r="H7" s="42">
        <v>8</v>
      </c>
      <c r="I7" s="42">
        <v>7</v>
      </c>
      <c r="J7" s="42">
        <v>4</v>
      </c>
      <c r="K7" s="42">
        <v>37</v>
      </c>
      <c r="L7" s="42">
        <v>16</v>
      </c>
      <c r="M7" s="42">
        <v>12</v>
      </c>
      <c r="N7" s="42">
        <v>5</v>
      </c>
    </row>
    <row r="8" spans="1:14" ht="19.5" customHeight="1" thickBot="1">
      <c r="A8" s="34" t="s">
        <v>25</v>
      </c>
      <c r="B8" s="42">
        <v>130</v>
      </c>
      <c r="C8" s="42">
        <v>42</v>
      </c>
      <c r="D8" s="42">
        <v>14</v>
      </c>
      <c r="E8" s="42">
        <v>3</v>
      </c>
      <c r="F8" s="42">
        <v>4</v>
      </c>
      <c r="G8" s="42">
        <v>51</v>
      </c>
      <c r="H8" s="42">
        <v>15</v>
      </c>
      <c r="I8" s="42">
        <v>1</v>
      </c>
      <c r="J8" s="42">
        <v>1</v>
      </c>
      <c r="K8" s="42">
        <v>82</v>
      </c>
      <c r="L8" s="42">
        <v>5</v>
      </c>
      <c r="M8" s="42">
        <v>43</v>
      </c>
      <c r="N8" s="42">
        <v>5</v>
      </c>
    </row>
    <row r="9" spans="1:14" ht="19.5" customHeight="1" thickBot="1">
      <c r="A9" s="34" t="s">
        <v>26</v>
      </c>
      <c r="B9" s="43">
        <v>220</v>
      </c>
      <c r="C9" s="43">
        <v>70</v>
      </c>
      <c r="D9" s="43">
        <v>6</v>
      </c>
      <c r="E9" s="43">
        <v>33</v>
      </c>
      <c r="F9" s="43">
        <v>1</v>
      </c>
      <c r="G9" s="43">
        <v>73</v>
      </c>
      <c r="H9" s="43">
        <v>14</v>
      </c>
      <c r="I9" s="43">
        <v>25</v>
      </c>
      <c r="J9" s="43">
        <v>4</v>
      </c>
      <c r="K9" s="43">
        <v>94</v>
      </c>
      <c r="L9" s="43">
        <v>42</v>
      </c>
      <c r="M9" s="43">
        <v>61</v>
      </c>
      <c r="N9" s="43">
        <v>25</v>
      </c>
    </row>
    <row r="10" spans="1:14" ht="19.5" customHeight="1" thickBot="1">
      <c r="A10" s="34" t="s">
        <v>27</v>
      </c>
      <c r="B10" s="42">
        <v>132</v>
      </c>
      <c r="C10" s="42">
        <v>36</v>
      </c>
      <c r="D10" s="42">
        <v>10</v>
      </c>
      <c r="E10" s="42">
        <v>2</v>
      </c>
      <c r="F10" s="42">
        <v>0</v>
      </c>
      <c r="G10" s="42">
        <v>76</v>
      </c>
      <c r="H10" s="42">
        <v>9</v>
      </c>
      <c r="I10" s="42">
        <v>1</v>
      </c>
      <c r="J10" s="42">
        <v>0</v>
      </c>
      <c r="K10" s="42">
        <v>93</v>
      </c>
      <c r="L10" s="42">
        <v>2</v>
      </c>
      <c r="M10" s="42">
        <v>38</v>
      </c>
      <c r="N10" s="42">
        <v>1</v>
      </c>
    </row>
    <row r="11" spans="1:14" ht="19.5" customHeight="1" thickBot="1">
      <c r="A11" s="34" t="s">
        <v>28</v>
      </c>
      <c r="B11" s="43">
        <v>38</v>
      </c>
      <c r="C11" s="43">
        <v>20</v>
      </c>
      <c r="D11" s="43">
        <v>0</v>
      </c>
      <c r="E11" s="43">
        <v>0</v>
      </c>
      <c r="F11" s="43">
        <v>1</v>
      </c>
      <c r="G11" s="43">
        <v>20</v>
      </c>
      <c r="H11" s="43">
        <v>0</v>
      </c>
      <c r="I11" s="43">
        <v>1</v>
      </c>
      <c r="J11" s="43">
        <v>0</v>
      </c>
      <c r="K11" s="43">
        <v>26</v>
      </c>
      <c r="L11" s="43">
        <v>1</v>
      </c>
      <c r="M11" s="43">
        <v>10</v>
      </c>
      <c r="N11" s="43">
        <v>2</v>
      </c>
    </row>
    <row r="12" spans="1:14" ht="19.5" customHeight="1" thickBot="1">
      <c r="A12" s="34" t="s">
        <v>29</v>
      </c>
      <c r="B12" s="42">
        <v>177</v>
      </c>
      <c r="C12" s="42">
        <v>53</v>
      </c>
      <c r="D12" s="42">
        <v>7</v>
      </c>
      <c r="E12" s="42">
        <v>10</v>
      </c>
      <c r="F12" s="42">
        <v>5</v>
      </c>
      <c r="G12" s="42">
        <v>81</v>
      </c>
      <c r="H12" s="42">
        <v>18</v>
      </c>
      <c r="I12" s="42">
        <v>9</v>
      </c>
      <c r="J12" s="42">
        <v>6</v>
      </c>
      <c r="K12" s="42">
        <v>89</v>
      </c>
      <c r="L12" s="42">
        <v>16</v>
      </c>
      <c r="M12" s="42">
        <v>58</v>
      </c>
      <c r="N12" s="42">
        <v>16</v>
      </c>
    </row>
    <row r="13" spans="1:14" ht="19.5" customHeight="1" thickBot="1">
      <c r="A13" s="34" t="s">
        <v>30</v>
      </c>
      <c r="B13" s="42">
        <v>127</v>
      </c>
      <c r="C13" s="42">
        <v>47</v>
      </c>
      <c r="D13" s="42">
        <v>7</v>
      </c>
      <c r="E13" s="42">
        <v>1</v>
      </c>
      <c r="F13" s="42">
        <v>0</v>
      </c>
      <c r="G13" s="42">
        <v>61</v>
      </c>
      <c r="H13" s="42">
        <v>7</v>
      </c>
      <c r="I13" s="42">
        <v>4</v>
      </c>
      <c r="J13" s="42">
        <v>1</v>
      </c>
      <c r="K13" s="42">
        <v>87</v>
      </c>
      <c r="L13" s="42">
        <v>2</v>
      </c>
      <c r="M13" s="42">
        <v>34</v>
      </c>
      <c r="N13" s="42">
        <v>4</v>
      </c>
    </row>
    <row r="14" spans="1:14" ht="19.5" customHeight="1" thickBot="1">
      <c r="A14" s="34" t="s">
        <v>31</v>
      </c>
      <c r="B14" s="43">
        <v>683</v>
      </c>
      <c r="C14" s="43">
        <v>190</v>
      </c>
      <c r="D14" s="43">
        <v>46</v>
      </c>
      <c r="E14" s="43">
        <v>68</v>
      </c>
      <c r="F14" s="43">
        <v>13</v>
      </c>
      <c r="G14" s="43">
        <v>266</v>
      </c>
      <c r="H14" s="43">
        <v>53</v>
      </c>
      <c r="I14" s="43">
        <v>69</v>
      </c>
      <c r="J14" s="43">
        <v>21</v>
      </c>
      <c r="K14" s="43">
        <v>346</v>
      </c>
      <c r="L14" s="43">
        <v>123</v>
      </c>
      <c r="M14" s="43">
        <v>140</v>
      </c>
      <c r="N14" s="43">
        <v>80</v>
      </c>
    </row>
    <row r="15" spans="1:14" ht="19.5" customHeight="1" thickBot="1">
      <c r="A15" s="34" t="s">
        <v>32</v>
      </c>
      <c r="B15" s="42">
        <v>438</v>
      </c>
      <c r="C15" s="42">
        <v>126</v>
      </c>
      <c r="D15" s="42">
        <v>24</v>
      </c>
      <c r="E15" s="42">
        <v>19</v>
      </c>
      <c r="F15" s="42">
        <v>5</v>
      </c>
      <c r="G15" s="42">
        <v>207</v>
      </c>
      <c r="H15" s="42">
        <v>15</v>
      </c>
      <c r="I15" s="42">
        <v>55</v>
      </c>
      <c r="J15" s="42">
        <v>9</v>
      </c>
      <c r="K15" s="42">
        <v>276</v>
      </c>
      <c r="L15" s="42">
        <v>78</v>
      </c>
      <c r="M15" s="42">
        <v>72</v>
      </c>
      <c r="N15" s="42">
        <v>23</v>
      </c>
    </row>
    <row r="16" spans="1:14" ht="19.5" customHeight="1" thickBot="1">
      <c r="A16" s="34" t="s">
        <v>33</v>
      </c>
      <c r="B16" s="43">
        <v>49</v>
      </c>
      <c r="C16" s="43">
        <v>18</v>
      </c>
      <c r="D16" s="43">
        <v>1</v>
      </c>
      <c r="E16" s="43">
        <v>1</v>
      </c>
      <c r="F16" s="43">
        <v>1</v>
      </c>
      <c r="G16" s="43">
        <v>19</v>
      </c>
      <c r="H16" s="43">
        <v>6</v>
      </c>
      <c r="I16" s="43">
        <v>4</v>
      </c>
      <c r="J16" s="43">
        <v>0</v>
      </c>
      <c r="K16" s="43">
        <v>34</v>
      </c>
      <c r="L16" s="43">
        <v>5</v>
      </c>
      <c r="M16" s="43">
        <v>10</v>
      </c>
      <c r="N16" s="43">
        <v>0</v>
      </c>
    </row>
    <row r="17" spans="1:14" ht="19.5" customHeight="1" thickBot="1">
      <c r="A17" s="34" t="s">
        <v>34</v>
      </c>
      <c r="B17" s="42">
        <v>165</v>
      </c>
      <c r="C17" s="42">
        <v>48</v>
      </c>
      <c r="D17" s="42">
        <v>10</v>
      </c>
      <c r="E17" s="42">
        <v>6</v>
      </c>
      <c r="F17" s="42">
        <v>1</v>
      </c>
      <c r="G17" s="42">
        <v>87</v>
      </c>
      <c r="H17" s="42">
        <v>14</v>
      </c>
      <c r="I17" s="42">
        <v>7</v>
      </c>
      <c r="J17" s="42">
        <v>1</v>
      </c>
      <c r="K17" s="42">
        <v>103</v>
      </c>
      <c r="L17" s="42">
        <v>18</v>
      </c>
      <c r="M17" s="42">
        <v>33</v>
      </c>
      <c r="N17" s="42">
        <v>11</v>
      </c>
    </row>
    <row r="18" spans="1:14" ht="19.5" customHeight="1" thickBot="1">
      <c r="A18" s="34" t="s">
        <v>35</v>
      </c>
      <c r="B18" s="42">
        <v>505</v>
      </c>
      <c r="C18" s="42">
        <v>139</v>
      </c>
      <c r="D18" s="42">
        <v>14</v>
      </c>
      <c r="E18" s="42">
        <v>42</v>
      </c>
      <c r="F18" s="42">
        <v>12</v>
      </c>
      <c r="G18" s="42">
        <v>220</v>
      </c>
      <c r="H18" s="42">
        <v>34</v>
      </c>
      <c r="I18" s="42">
        <v>47</v>
      </c>
      <c r="J18" s="42">
        <v>11</v>
      </c>
      <c r="K18" s="42">
        <v>275</v>
      </c>
      <c r="L18" s="42">
        <v>85</v>
      </c>
      <c r="M18" s="42">
        <v>118</v>
      </c>
      <c r="N18" s="42">
        <v>32</v>
      </c>
    </row>
    <row r="19" spans="1:14" ht="19.5" customHeight="1" thickBot="1">
      <c r="A19" s="34" t="s">
        <v>36</v>
      </c>
      <c r="B19" s="43">
        <v>157</v>
      </c>
      <c r="C19" s="43">
        <v>24</v>
      </c>
      <c r="D19" s="43">
        <v>4</v>
      </c>
      <c r="E19" s="43">
        <v>5</v>
      </c>
      <c r="F19" s="43">
        <v>1</v>
      </c>
      <c r="G19" s="43">
        <v>82</v>
      </c>
      <c r="H19" s="43">
        <v>15</v>
      </c>
      <c r="I19" s="43">
        <v>29</v>
      </c>
      <c r="J19" s="43">
        <v>4</v>
      </c>
      <c r="K19" s="43">
        <v>98</v>
      </c>
      <c r="L19" s="43">
        <v>35</v>
      </c>
      <c r="M19" s="43">
        <v>18</v>
      </c>
      <c r="N19" s="43">
        <v>9</v>
      </c>
    </row>
    <row r="20" spans="1:14" ht="19.5" customHeight="1" thickBot="1">
      <c r="A20" s="34" t="s">
        <v>37</v>
      </c>
      <c r="B20" s="42">
        <v>93</v>
      </c>
      <c r="C20" s="42">
        <v>26</v>
      </c>
      <c r="D20" s="42">
        <v>11</v>
      </c>
      <c r="E20" s="42">
        <v>9</v>
      </c>
      <c r="F20" s="42">
        <v>3</v>
      </c>
      <c r="G20" s="42">
        <v>35</v>
      </c>
      <c r="H20" s="42">
        <v>5</v>
      </c>
      <c r="I20" s="42">
        <v>10</v>
      </c>
      <c r="J20" s="42">
        <v>1</v>
      </c>
      <c r="K20" s="42">
        <v>58</v>
      </c>
      <c r="L20" s="42">
        <v>16</v>
      </c>
      <c r="M20" s="42">
        <v>18</v>
      </c>
      <c r="N20" s="42">
        <v>3</v>
      </c>
    </row>
    <row r="21" spans="1:14" ht="19.5" customHeight="1" thickBot="1">
      <c r="A21" s="35" t="s">
        <v>38</v>
      </c>
      <c r="B21" s="43">
        <v>372</v>
      </c>
      <c r="C21" s="43">
        <v>129</v>
      </c>
      <c r="D21" s="43">
        <v>23</v>
      </c>
      <c r="E21" s="43">
        <v>25</v>
      </c>
      <c r="F21" s="43">
        <v>9</v>
      </c>
      <c r="G21" s="43">
        <v>148</v>
      </c>
      <c r="H21" s="43">
        <v>27</v>
      </c>
      <c r="I21" s="43">
        <v>32</v>
      </c>
      <c r="J21" s="43">
        <v>11</v>
      </c>
      <c r="K21" s="43">
        <v>178</v>
      </c>
      <c r="L21" s="43">
        <v>58</v>
      </c>
      <c r="M21" s="43">
        <v>113</v>
      </c>
      <c r="N21" s="43">
        <v>38</v>
      </c>
    </row>
    <row r="22" spans="1:14" ht="19.5" customHeight="1" thickBot="1">
      <c r="A22" s="36" t="s">
        <v>39</v>
      </c>
      <c r="B22" s="42">
        <v>18</v>
      </c>
      <c r="C22" s="42">
        <v>6</v>
      </c>
      <c r="D22" s="42">
        <v>1</v>
      </c>
      <c r="E22" s="42">
        <v>1</v>
      </c>
      <c r="F22" s="42">
        <v>0</v>
      </c>
      <c r="G22" s="42">
        <v>7</v>
      </c>
      <c r="H22" s="42">
        <v>1</v>
      </c>
      <c r="I22" s="42">
        <v>1</v>
      </c>
      <c r="J22" s="42">
        <v>1</v>
      </c>
      <c r="K22" s="42">
        <v>11</v>
      </c>
      <c r="L22" s="42">
        <v>0</v>
      </c>
      <c r="M22" s="42">
        <v>3</v>
      </c>
      <c r="N22" s="42">
        <v>4</v>
      </c>
    </row>
    <row r="23" spans="1:14" ht="19.5" customHeight="1" thickBot="1">
      <c r="A23" s="37" t="s">
        <v>40</v>
      </c>
      <c r="B23" s="44">
        <v>3818</v>
      </c>
      <c r="C23" s="44">
        <v>1118</v>
      </c>
      <c r="D23" s="44">
        <v>196</v>
      </c>
      <c r="E23" s="44">
        <v>234</v>
      </c>
      <c r="F23" s="44">
        <v>65</v>
      </c>
      <c r="G23" s="44">
        <v>1743</v>
      </c>
      <c r="H23" s="44">
        <v>262</v>
      </c>
      <c r="I23" s="44">
        <v>313</v>
      </c>
      <c r="J23" s="44">
        <v>76</v>
      </c>
      <c r="K23" s="44">
        <v>2220</v>
      </c>
      <c r="L23" s="44">
        <v>524</v>
      </c>
      <c r="M23" s="44">
        <v>861</v>
      </c>
      <c r="N23" s="44">
        <v>266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2017-05-11T10:01:45Z</cp:lastPrinted>
  <dcterms:created xsi:type="dcterms:W3CDTF">2005-11-02T13:09:17Z</dcterms:created>
  <dcterms:modified xsi:type="dcterms:W3CDTF">2023-04-26T11:07:08Z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